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08"/>
  <workbookPr/>
  <mc:AlternateContent xmlns:mc="http://schemas.openxmlformats.org/markup-compatibility/2006">
    <mc:Choice Requires="x15">
      <x15ac:absPath xmlns:x15ac="http://schemas.microsoft.com/office/spreadsheetml/2010/11/ac" url="/Users/Karsten/Desktop/BuJu/"/>
    </mc:Choice>
  </mc:AlternateContent>
  <xr:revisionPtr revIDLastSave="0" documentId="13_ncr:1_{E3766D2F-7E6E-2049-95FE-1896C38DB9CC}" xr6:coauthVersionLast="45" xr6:coauthVersionMax="45" xr10:uidLastSave="{00000000-0000-0000-0000-000000000000}"/>
  <bookViews>
    <workbookView xWindow="0" yWindow="460" windowWidth="37460" windowHeight="21140" tabRatio="264" activeTab="8" xr2:uid="{00000000-000D-0000-FFFF-FFFF00000000}"/>
  </bookViews>
  <sheets>
    <sheet name="Auswertung Mädchen" sheetId="1" r:id="rId1"/>
    <sheet name="Auswertung Jungen" sheetId="10" r:id="rId2"/>
    <sheet name="LUSD-Daten" sheetId="21" r:id="rId3"/>
    <sheet name="Urkunden Mädchen" sheetId="7" r:id="rId4"/>
    <sheet name="Urkunden Jungen" sheetId="11" r:id="rId5"/>
    <sheet name="Klassenfilter 1" sheetId="14" r:id="rId6"/>
    <sheet name="Klassenfilter 2" sheetId="16" r:id="rId7"/>
    <sheet name="Ergebnisse Mädchen" sheetId="17" r:id="rId8"/>
    <sheet name="Ergebnisse Jungen" sheetId="20" r:id="rId9"/>
    <sheet name="Statistik" sheetId="8" r:id="rId10"/>
    <sheet name="Anleitung" sheetId="4" r:id="rId11"/>
    <sheet name="Tabelle2" sheetId="2" state="hidden" r:id="rId12"/>
  </sheets>
  <definedNames>
    <definedName name="_xlnm._FilterDatabase" localSheetId="4" hidden="1">'Urkunden Jungen'!$D$1:$D$19</definedName>
    <definedName name="_xlnm._FilterDatabase" localSheetId="3" hidden="1">'Urkunden Mädchen'!$D$1:$D$19</definedName>
    <definedName name="_xlnm.Print_Area" localSheetId="8">'Ergebnisse Jungen'!$A$1:$M$30</definedName>
    <definedName name="_xlnm.Print_Area" localSheetId="7">'Ergebnisse Mädchen'!$A$1:$M$30</definedName>
    <definedName name="_xlnm.Print_Area" localSheetId="5">'Klassenfilter 1'!$A$1:$P$42</definedName>
    <definedName name="_xlnm.Print_Area" localSheetId="6">'Klassenfilter 2'!$A$1:$K$35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0" l="1"/>
  <c r="O13" i="10" l="1" a="1"/>
  <c r="O13" i="10" s="1"/>
  <c r="O14" i="10" a="1"/>
  <c r="O14" i="10" s="1"/>
  <c r="O15" i="10" a="1"/>
  <c r="O15" i="10" s="1"/>
  <c r="O16" i="10" a="1"/>
  <c r="O16" i="10" s="1"/>
  <c r="O17" i="10" a="1"/>
  <c r="O17" i="10" s="1"/>
  <c r="O18" i="10" a="1"/>
  <c r="O18" i="10" s="1"/>
  <c r="O19" i="10" a="1"/>
  <c r="O19" i="10" s="1"/>
  <c r="O20" i="10" a="1"/>
  <c r="O20" i="10" s="1"/>
  <c r="O21" i="10" a="1"/>
  <c r="O21" i="10" s="1"/>
  <c r="O22" i="10" a="1"/>
  <c r="O22" i="10" s="1"/>
  <c r="O23" i="10" a="1"/>
  <c r="O23" i="10" s="1"/>
  <c r="O24" i="10" a="1"/>
  <c r="O24" i="10" s="1"/>
  <c r="O25" i="10" a="1"/>
  <c r="O25" i="10" s="1"/>
  <c r="O26" i="10" a="1"/>
  <c r="O26" i="10" s="1"/>
  <c r="O27" i="10" a="1"/>
  <c r="O27" i="10" s="1"/>
  <c r="O28" i="10" a="1"/>
  <c r="O28" i="10" s="1"/>
  <c r="O29" i="10" a="1"/>
  <c r="O29" i="10" s="1"/>
  <c r="O30" i="10" a="1"/>
  <c r="O30" i="10" s="1"/>
  <c r="O31" i="10" a="1"/>
  <c r="O31" i="10" s="1"/>
  <c r="O32" i="10" a="1"/>
  <c r="O32" i="10" s="1"/>
  <c r="O33" i="10" a="1"/>
  <c r="O33" i="10" s="1"/>
  <c r="O34" i="10" a="1"/>
  <c r="O34" i="10" s="1"/>
  <c r="O35" i="10" a="1"/>
  <c r="O35" i="10" s="1"/>
  <c r="O36" i="10" a="1"/>
  <c r="O36" i="10"/>
  <c r="O37" i="10" a="1"/>
  <c r="O37" i="10" s="1"/>
  <c r="O38" i="10" a="1"/>
  <c r="O38" i="10"/>
  <c r="O39" i="10" a="1"/>
  <c r="O39" i="10" s="1"/>
  <c r="O40" i="10" a="1"/>
  <c r="O40" i="10" s="1"/>
  <c r="O41" i="10" a="1"/>
  <c r="O41" i="10" s="1"/>
  <c r="O42" i="10" a="1"/>
  <c r="O42" i="10" s="1"/>
  <c r="O43" i="10" a="1"/>
  <c r="O43" i="10" s="1"/>
  <c r="O44" i="10" a="1"/>
  <c r="O44" i="10"/>
  <c r="O45" i="10" a="1"/>
  <c r="O45" i="10" s="1"/>
  <c r="O46" i="10" a="1"/>
  <c r="O46" i="10" s="1"/>
  <c r="O47" i="10" a="1"/>
  <c r="O47" i="10" s="1"/>
  <c r="O48" i="10" a="1"/>
  <c r="O48" i="10"/>
  <c r="O49" i="10" a="1"/>
  <c r="O49" i="10" s="1"/>
  <c r="O50" i="10" a="1"/>
  <c r="O50" i="10" s="1"/>
  <c r="O51" i="10" a="1"/>
  <c r="O51" i="10" s="1"/>
  <c r="O52" i="10" a="1"/>
  <c r="O52" i="10" s="1"/>
  <c r="O53" i="10" a="1"/>
  <c r="O53" i="10" s="1"/>
  <c r="O54" i="10" a="1"/>
  <c r="O54" i="10"/>
  <c r="O55" i="10" a="1"/>
  <c r="O55" i="10" s="1"/>
  <c r="O56" i="10" a="1"/>
  <c r="O56" i="10"/>
  <c r="O57" i="10" a="1"/>
  <c r="O57" i="10" s="1"/>
  <c r="O58" i="10" a="1"/>
  <c r="O58" i="10" s="1"/>
  <c r="O59" i="10" a="1"/>
  <c r="O59" i="10" s="1"/>
  <c r="O60" i="10" a="1"/>
  <c r="O60" i="10"/>
  <c r="O61" i="10" a="1"/>
  <c r="O61" i="10" s="1"/>
  <c r="O62" i="10" a="1"/>
  <c r="O62" i="10"/>
  <c r="O63" i="10" a="1"/>
  <c r="O63" i="10" s="1"/>
  <c r="O64" i="10" a="1"/>
  <c r="O64" i="10"/>
  <c r="O65" i="10" a="1"/>
  <c r="O65" i="10" s="1"/>
  <c r="O66" i="10" a="1"/>
  <c r="O66" i="10" s="1"/>
  <c r="O67" i="10" a="1"/>
  <c r="O67" i="10" s="1"/>
  <c r="O68" i="10" a="1"/>
  <c r="O68" i="10"/>
  <c r="O69" i="10" a="1"/>
  <c r="O69" i="10" s="1"/>
  <c r="O70" i="10" a="1"/>
  <c r="O70" i="10"/>
  <c r="O71" i="10" a="1"/>
  <c r="O71" i="10" s="1"/>
  <c r="O72" i="10" a="1"/>
  <c r="O72" i="10" s="1"/>
  <c r="O73" i="10" a="1"/>
  <c r="O73" i="10" s="1"/>
  <c r="O74" i="10" a="1"/>
  <c r="O74" i="10" s="1"/>
  <c r="O75" i="10" a="1"/>
  <c r="O75" i="10" s="1"/>
  <c r="O76" i="10" a="1"/>
  <c r="O76" i="10"/>
  <c r="O77" i="10" a="1"/>
  <c r="O77" i="10" s="1"/>
  <c r="O78" i="10" a="1"/>
  <c r="O78" i="10" s="1"/>
  <c r="O79" i="10" a="1"/>
  <c r="O79" i="10" s="1"/>
  <c r="O80" i="10" a="1"/>
  <c r="O80" i="10"/>
  <c r="O81" i="10" a="1"/>
  <c r="O81" i="10" s="1"/>
  <c r="O82" i="10" a="1"/>
  <c r="O82" i="10" s="1"/>
  <c r="O83" i="10" a="1"/>
  <c r="O83" i="10" s="1"/>
  <c r="O84" i="10" a="1"/>
  <c r="O84" i="10" s="1"/>
  <c r="O85" i="10" a="1"/>
  <c r="O85" i="10" s="1"/>
  <c r="O86" i="10" a="1"/>
  <c r="O86" i="10"/>
  <c r="O87" i="10" a="1"/>
  <c r="O87" i="10" s="1"/>
  <c r="O88" i="10" a="1"/>
  <c r="O88" i="10"/>
  <c r="O89" i="10" a="1"/>
  <c r="O89" i="10" s="1"/>
  <c r="O90" i="10" a="1"/>
  <c r="O90" i="10" s="1"/>
  <c r="O91" i="10" a="1"/>
  <c r="O91" i="10" s="1"/>
  <c r="O92" i="10" a="1"/>
  <c r="O92" i="10"/>
  <c r="O93" i="10" a="1"/>
  <c r="O93" i="10" s="1"/>
  <c r="O94" i="10" a="1"/>
  <c r="O94" i="10"/>
  <c r="O95" i="10" a="1"/>
  <c r="O95" i="10" s="1"/>
  <c r="O96" i="10" a="1"/>
  <c r="O96" i="10"/>
  <c r="O97" i="10" a="1"/>
  <c r="O97" i="10" s="1"/>
  <c r="O98" i="10" a="1"/>
  <c r="O98" i="10" s="1"/>
  <c r="O99" i="10" a="1"/>
  <c r="O99" i="10" s="1"/>
  <c r="O100" i="10" a="1"/>
  <c r="O100" i="10"/>
  <c r="O101" i="10" a="1"/>
  <c r="O101" i="10" s="1"/>
  <c r="O102" i="10" a="1"/>
  <c r="O102" i="10" s="1"/>
  <c r="O103" i="10" a="1"/>
  <c r="O103" i="10" s="1"/>
  <c r="O104" i="10" a="1"/>
  <c r="O104" i="10" s="1"/>
  <c r="O105" i="10" a="1"/>
  <c r="O105" i="10" s="1"/>
  <c r="O106" i="10" a="1"/>
  <c r="O106" i="10" s="1"/>
  <c r="O107" i="10" a="1"/>
  <c r="O107" i="10" s="1"/>
  <c r="O108" i="10" a="1"/>
  <c r="O108" i="10"/>
  <c r="O109" i="10" a="1"/>
  <c r="O109" i="10" s="1"/>
  <c r="O110" i="10" a="1"/>
  <c r="O110" i="10" s="1"/>
  <c r="O111" i="10" a="1"/>
  <c r="O111" i="10" s="1"/>
  <c r="O112" i="10" a="1"/>
  <c r="O112" i="10"/>
  <c r="O113" i="10" a="1"/>
  <c r="O113" i="10" s="1"/>
  <c r="O114" i="10" a="1"/>
  <c r="O114" i="10" s="1"/>
  <c r="O115" i="10" a="1"/>
  <c r="O115" i="10" s="1"/>
  <c r="O116" i="10" a="1"/>
  <c r="O116" i="10" s="1"/>
  <c r="O117" i="10" a="1"/>
  <c r="O117" i="10" s="1"/>
  <c r="O118" i="10" a="1"/>
  <c r="O118" i="10"/>
  <c r="O119" i="10" a="1"/>
  <c r="O119" i="10" s="1"/>
  <c r="O120" i="10" a="1"/>
  <c r="O120" i="10"/>
  <c r="O121" i="10" a="1"/>
  <c r="O121" i="10" s="1"/>
  <c r="O122" i="10" a="1"/>
  <c r="O122" i="10" s="1"/>
  <c r="O123" i="10" a="1"/>
  <c r="O123" i="10" s="1"/>
  <c r="O124" i="10" a="1"/>
  <c r="O124" i="10"/>
  <c r="O125" i="10" a="1"/>
  <c r="O125" i="10" s="1"/>
  <c r="O126" i="10" a="1"/>
  <c r="O126" i="10"/>
  <c r="O127" i="10" a="1"/>
  <c r="O127" i="10" s="1"/>
  <c r="O128" i="10" a="1"/>
  <c r="O128" i="10"/>
  <c r="O129" i="10" a="1"/>
  <c r="O129" i="10" s="1"/>
  <c r="O130" i="10" a="1"/>
  <c r="O130" i="10" s="1"/>
  <c r="O131" i="10" a="1"/>
  <c r="O131" i="10" s="1"/>
  <c r="O132" i="10" a="1"/>
  <c r="O132" i="10"/>
  <c r="O133" i="10" a="1"/>
  <c r="O133" i="10" s="1"/>
  <c r="O134" i="10" a="1"/>
  <c r="O134" i="10" s="1"/>
  <c r="O135" i="10" a="1"/>
  <c r="O135" i="10" s="1"/>
  <c r="O136" i="10" a="1"/>
  <c r="O136" i="10" s="1"/>
  <c r="O137" i="10" a="1"/>
  <c r="O137" i="10" s="1"/>
  <c r="O138" i="10" a="1"/>
  <c r="O138" i="10" s="1"/>
  <c r="O139" i="10" a="1"/>
  <c r="O139" i="10" s="1"/>
  <c r="O140" i="10" a="1"/>
  <c r="O140" i="10" s="1"/>
  <c r="O141" i="10" a="1"/>
  <c r="O141" i="10" s="1"/>
  <c r="O142" i="10" a="1"/>
  <c r="O142" i="10" s="1"/>
  <c r="O143" i="10" a="1"/>
  <c r="O143" i="10" s="1"/>
  <c r="O144" i="10" a="1"/>
  <c r="O144" i="10"/>
  <c r="O145" i="10" a="1"/>
  <c r="O145" i="10" s="1"/>
  <c r="O146" i="10" a="1"/>
  <c r="O146" i="10" s="1"/>
  <c r="O147" i="10" a="1"/>
  <c r="O147" i="10" s="1"/>
  <c r="O148" i="10" a="1"/>
  <c r="O148" i="10" s="1"/>
  <c r="O149" i="10" a="1"/>
  <c r="O149" i="10" s="1"/>
  <c r="O150" i="10" a="1"/>
  <c r="O150" i="10"/>
  <c r="O151" i="10" a="1"/>
  <c r="O151" i="10" s="1"/>
  <c r="O152" i="10" a="1"/>
  <c r="O152" i="10"/>
  <c r="O153" i="10" a="1"/>
  <c r="O153" i="10" s="1"/>
  <c r="O154" i="10" a="1"/>
  <c r="O154" i="10" s="1"/>
  <c r="O155" i="10" a="1"/>
  <c r="O155" i="10" s="1"/>
  <c r="O156" i="10" a="1"/>
  <c r="O156" i="10"/>
  <c r="O157" i="10" a="1"/>
  <c r="O157" i="10" s="1"/>
  <c r="O158" i="10" a="1"/>
  <c r="O158" i="10"/>
  <c r="O159" i="10" a="1"/>
  <c r="O159" i="10" s="1"/>
  <c r="O160" i="10" a="1"/>
  <c r="O160" i="10" s="1"/>
  <c r="O161" i="10" a="1"/>
  <c r="O161" i="10" s="1"/>
  <c r="O162" i="10" a="1"/>
  <c r="O162" i="10" s="1"/>
  <c r="O163" i="10" a="1"/>
  <c r="O163" i="10" s="1"/>
  <c r="O164" i="10" a="1"/>
  <c r="O164" i="10"/>
  <c r="O165" i="10" a="1"/>
  <c r="O165" i="10" s="1"/>
  <c r="O166" i="10" a="1"/>
  <c r="O166" i="10" s="1"/>
  <c r="O167" i="10" a="1"/>
  <c r="O167" i="10" s="1"/>
  <c r="O168" i="10" a="1"/>
  <c r="O168" i="10" s="1"/>
  <c r="O169" i="10" a="1"/>
  <c r="O169" i="10" s="1"/>
  <c r="O170" i="10" a="1"/>
  <c r="O170" i="10" s="1"/>
  <c r="O171" i="10" a="1"/>
  <c r="O171" i="10" s="1"/>
  <c r="O172" i="10" a="1"/>
  <c r="O172" i="10" s="1"/>
  <c r="O173" i="10" a="1"/>
  <c r="O173" i="10" s="1"/>
  <c r="O174" i="10" a="1"/>
  <c r="O174" i="10" s="1"/>
  <c r="O175" i="10" a="1"/>
  <c r="O175" i="10" s="1"/>
  <c r="O176" i="10" a="1"/>
  <c r="O176" i="10" s="1"/>
  <c r="O177" i="10" a="1"/>
  <c r="O177" i="10" s="1"/>
  <c r="O178" i="10" a="1"/>
  <c r="O178" i="10" s="1"/>
  <c r="O179" i="10" a="1"/>
  <c r="O179" i="10" s="1"/>
  <c r="O180" i="10" a="1"/>
  <c r="O180" i="10" s="1"/>
  <c r="O181" i="10" a="1"/>
  <c r="O181" i="10" s="1"/>
  <c r="O182" i="10" a="1"/>
  <c r="O182" i="10" s="1"/>
  <c r="O183" i="10" a="1"/>
  <c r="O183" i="10" s="1"/>
  <c r="O184" i="10" a="1"/>
  <c r="O184" i="10"/>
  <c r="O185" i="10" a="1"/>
  <c r="O185" i="10" s="1"/>
  <c r="O186" i="10" a="1"/>
  <c r="O186" i="10" s="1"/>
  <c r="O187" i="10" a="1"/>
  <c r="O187" i="10" s="1"/>
  <c r="O188" i="10" a="1"/>
  <c r="O188" i="10" s="1"/>
  <c r="O189" i="10" a="1"/>
  <c r="O189" i="10" s="1"/>
  <c r="O190" i="10" a="1"/>
  <c r="O190" i="10" s="1"/>
  <c r="O191" i="10" a="1"/>
  <c r="O191" i="10" s="1"/>
  <c r="O192" i="10" a="1"/>
  <c r="O192" i="10"/>
  <c r="O193" i="10" a="1"/>
  <c r="O193" i="10" s="1"/>
  <c r="O194" i="10" a="1"/>
  <c r="O194" i="10" s="1"/>
  <c r="O195" i="10" a="1"/>
  <c r="O195" i="10" s="1"/>
  <c r="O196" i="10" a="1"/>
  <c r="O196" i="10" s="1"/>
  <c r="O197" i="10" a="1"/>
  <c r="O197" i="10" s="1"/>
  <c r="O198" i="10" a="1"/>
  <c r="O198" i="10" s="1"/>
  <c r="O199" i="10" a="1"/>
  <c r="O199" i="10" s="1"/>
  <c r="O200" i="10" a="1"/>
  <c r="O200" i="10" s="1"/>
  <c r="O201" i="10" a="1"/>
  <c r="O201" i="10" s="1"/>
  <c r="O202" i="10" a="1"/>
  <c r="O202" i="10" s="1"/>
  <c r="O203" i="10" a="1"/>
  <c r="O203" i="10" s="1"/>
  <c r="O204" i="10" a="1"/>
  <c r="O204" i="10" s="1"/>
  <c r="O205" i="10" a="1"/>
  <c r="O205" i="10" s="1"/>
  <c r="O206" i="10" a="1"/>
  <c r="O206" i="10" s="1"/>
  <c r="O207" i="10" a="1"/>
  <c r="O207" i="10" s="1"/>
  <c r="O208" i="10" a="1"/>
  <c r="O208" i="10" s="1"/>
  <c r="O209" i="10" a="1"/>
  <c r="O209" i="10" s="1"/>
  <c r="O210" i="10" a="1"/>
  <c r="O210" i="10" s="1"/>
  <c r="O211" i="10" a="1"/>
  <c r="O211" i="10" s="1"/>
  <c r="O212" i="10" a="1"/>
  <c r="O212" i="10" s="1"/>
  <c r="O213" i="10" a="1"/>
  <c r="O213" i="10" s="1"/>
  <c r="O214" i="10" a="1"/>
  <c r="O214" i="10" s="1"/>
  <c r="O215" i="10" a="1"/>
  <c r="O215" i="10" s="1"/>
  <c r="O216" i="10" a="1"/>
  <c r="O216" i="10"/>
  <c r="O217" i="10" a="1"/>
  <c r="O217" i="10" s="1"/>
  <c r="O218" i="10" a="1"/>
  <c r="O218" i="10" s="1"/>
  <c r="O219" i="10" a="1"/>
  <c r="O219" i="10" s="1"/>
  <c r="O220" i="10" a="1"/>
  <c r="O220" i="10" s="1"/>
  <c r="O221" i="10" a="1"/>
  <c r="O221" i="10" s="1"/>
  <c r="O222" i="10" a="1"/>
  <c r="O222" i="10" s="1"/>
  <c r="O223" i="10" a="1"/>
  <c r="O223" i="10" s="1"/>
  <c r="O224" i="10" a="1"/>
  <c r="O224" i="10"/>
  <c r="O225" i="10" a="1"/>
  <c r="O225" i="10" s="1"/>
  <c r="O226" i="10" a="1"/>
  <c r="O226" i="10" s="1"/>
  <c r="O227" i="10" a="1"/>
  <c r="O227" i="10" s="1"/>
  <c r="O228" i="10" a="1"/>
  <c r="O228" i="10" s="1"/>
  <c r="O229" i="10" a="1"/>
  <c r="O229" i="10" s="1"/>
  <c r="O230" i="10" a="1"/>
  <c r="O230" i="10" s="1"/>
  <c r="O231" i="10" a="1"/>
  <c r="O231" i="10" s="1"/>
  <c r="O232" i="10" a="1"/>
  <c r="O232" i="10" s="1"/>
  <c r="O233" i="10" a="1"/>
  <c r="O233" i="10" s="1"/>
  <c r="O234" i="10" a="1"/>
  <c r="O234" i="10" s="1"/>
  <c r="O235" i="10" a="1"/>
  <c r="O235" i="10" s="1"/>
  <c r="O236" i="10" a="1"/>
  <c r="O236" i="10" s="1"/>
  <c r="O237" i="10" a="1"/>
  <c r="O237" i="10" s="1"/>
  <c r="O238" i="10" a="1"/>
  <c r="O238" i="10" s="1"/>
  <c r="O239" i="10" a="1"/>
  <c r="O239" i="10" s="1"/>
  <c r="O240" i="10" a="1"/>
  <c r="O240" i="10" s="1"/>
  <c r="O241" i="10" a="1"/>
  <c r="O241" i="10" s="1"/>
  <c r="O242" i="10" a="1"/>
  <c r="O242" i="10" s="1"/>
  <c r="O243" i="10" a="1"/>
  <c r="O243" i="10" s="1"/>
  <c r="O244" i="10" a="1"/>
  <c r="O244" i="10" s="1"/>
  <c r="O245" i="10" a="1"/>
  <c r="O245" i="10" s="1"/>
  <c r="O246" i="10" a="1"/>
  <c r="O246" i="10" s="1"/>
  <c r="O247" i="10" a="1"/>
  <c r="O247" i="10" s="1"/>
  <c r="O248" i="10" a="1"/>
  <c r="O248" i="10"/>
  <c r="O249" i="10" a="1"/>
  <c r="O249" i="10" s="1"/>
  <c r="O250" i="10" a="1"/>
  <c r="O250" i="10" s="1"/>
  <c r="O251" i="10" a="1"/>
  <c r="O251" i="10" s="1"/>
  <c r="O252" i="10" a="1"/>
  <c r="O252" i="10" s="1"/>
  <c r="O253" i="10" a="1"/>
  <c r="O253" i="10" s="1"/>
  <c r="O254" i="10" a="1"/>
  <c r="O254" i="10" s="1"/>
  <c r="O255" i="10" a="1"/>
  <c r="O255" i="10" s="1"/>
  <c r="O256" i="10" a="1"/>
  <c r="O256" i="10"/>
  <c r="O257" i="10" a="1"/>
  <c r="O257" i="10" s="1"/>
  <c r="O258" i="10" a="1"/>
  <c r="O258" i="10" s="1"/>
  <c r="O259" i="10" a="1"/>
  <c r="O259" i="10" s="1"/>
  <c r="O260" i="10" a="1"/>
  <c r="O260" i="10" s="1"/>
  <c r="O261" i="10" a="1"/>
  <c r="O261" i="10" s="1"/>
  <c r="O262" i="10" a="1"/>
  <c r="O262" i="10" s="1"/>
  <c r="O263" i="10" a="1"/>
  <c r="O263" i="10" s="1"/>
  <c r="O264" i="10" a="1"/>
  <c r="O264" i="10" s="1"/>
  <c r="O265" i="10" a="1"/>
  <c r="O265" i="10" s="1"/>
  <c r="O266" i="10" a="1"/>
  <c r="O266" i="10" s="1"/>
  <c r="O267" i="10" a="1"/>
  <c r="O267" i="10" s="1"/>
  <c r="O268" i="10" a="1"/>
  <c r="O268" i="10" s="1"/>
  <c r="O269" i="10" a="1"/>
  <c r="O269" i="10" s="1"/>
  <c r="O270" i="10" a="1"/>
  <c r="O270" i="10" s="1"/>
  <c r="O271" i="10" a="1"/>
  <c r="O271" i="10" s="1"/>
  <c r="O272" i="10" a="1"/>
  <c r="O272" i="10"/>
  <c r="O273" i="10" a="1"/>
  <c r="O273" i="10" s="1"/>
  <c r="O274" i="10" a="1"/>
  <c r="O274" i="10" s="1"/>
  <c r="O275" i="10" a="1"/>
  <c r="O275" i="10" s="1"/>
  <c r="O276" i="10" a="1"/>
  <c r="O276" i="10" s="1"/>
  <c r="O277" i="10" a="1"/>
  <c r="O277" i="10" s="1"/>
  <c r="O278" i="10" a="1"/>
  <c r="O278" i="10" s="1"/>
  <c r="O279" i="10" a="1"/>
  <c r="O279" i="10" s="1"/>
  <c r="O280" i="10" a="1"/>
  <c r="O280" i="10"/>
  <c r="O281" i="10" a="1"/>
  <c r="O281" i="10" s="1"/>
  <c r="O282" i="10" a="1"/>
  <c r="O282" i="10" s="1"/>
  <c r="O283" i="10" a="1"/>
  <c r="O283" i="10" s="1"/>
  <c r="O284" i="10" a="1"/>
  <c r="O284" i="10" s="1"/>
  <c r="O285" i="10" a="1"/>
  <c r="O285" i="10" s="1"/>
  <c r="O286" i="10" a="1"/>
  <c r="O286" i="10" s="1"/>
  <c r="O287" i="10" a="1"/>
  <c r="O287" i="10" s="1"/>
  <c r="O288" i="10" a="1"/>
  <c r="O288" i="10"/>
  <c r="O289" i="10" a="1"/>
  <c r="O289" i="10" s="1"/>
  <c r="O290" i="10" a="1"/>
  <c r="O290" i="10" s="1"/>
  <c r="O291" i="10" a="1"/>
  <c r="O291" i="10" s="1"/>
  <c r="O292" i="10" a="1"/>
  <c r="O292" i="10" s="1"/>
  <c r="O293" i="10" a="1"/>
  <c r="O293" i="10" s="1"/>
  <c r="O294" i="10" a="1"/>
  <c r="O294" i="10" s="1"/>
  <c r="O295" i="10" a="1"/>
  <c r="O295" i="10" s="1"/>
  <c r="O296" i="10" a="1"/>
  <c r="O296" i="10" s="1"/>
  <c r="O297" i="10" a="1"/>
  <c r="O297" i="10" s="1"/>
  <c r="O298" i="10" a="1"/>
  <c r="O298" i="10" s="1"/>
  <c r="O299" i="10" a="1"/>
  <c r="O299" i="10" s="1"/>
  <c r="O300" i="10" a="1"/>
  <c r="O300" i="10" s="1"/>
  <c r="O301" i="10" a="1"/>
  <c r="O301" i="10" s="1"/>
  <c r="O302" i="10" a="1"/>
  <c r="O302" i="10" s="1"/>
  <c r="O303" i="10" a="1"/>
  <c r="O303" i="10" s="1"/>
  <c r="O304" i="10" a="1"/>
  <c r="O304" i="10" s="1"/>
  <c r="O305" i="10" a="1"/>
  <c r="O305" i="10" s="1"/>
  <c r="O306" i="10" a="1"/>
  <c r="O306" i="10" s="1"/>
  <c r="O307" i="10" a="1"/>
  <c r="O307" i="10" s="1"/>
  <c r="O308" i="10" a="1"/>
  <c r="O308" i="10" s="1"/>
  <c r="O309" i="10" a="1"/>
  <c r="O309" i="10" s="1"/>
  <c r="O310" i="10" a="1"/>
  <c r="O310" i="10" s="1"/>
  <c r="O311" i="10" a="1"/>
  <c r="O311" i="10" s="1"/>
  <c r="O312" i="10" a="1"/>
  <c r="O312" i="10" s="1"/>
  <c r="O313" i="10" a="1"/>
  <c r="O313" i="10" s="1"/>
  <c r="O314" i="10" a="1"/>
  <c r="O314" i="10" s="1"/>
  <c r="O315" i="10" a="1"/>
  <c r="O315" i="10" s="1"/>
  <c r="O316" i="10" a="1"/>
  <c r="O316" i="10" s="1"/>
  <c r="O317" i="10" a="1"/>
  <c r="O317" i="10" s="1"/>
  <c r="O318" i="10" a="1"/>
  <c r="O318" i="10" s="1"/>
  <c r="O319" i="10" a="1"/>
  <c r="O319" i="10" s="1"/>
  <c r="O320" i="10" a="1"/>
  <c r="O320" i="10" s="1"/>
  <c r="O321" i="10" a="1"/>
  <c r="O321" i="10" s="1"/>
  <c r="O322" i="10" a="1"/>
  <c r="O322" i="10" s="1"/>
  <c r="O323" i="10" a="1"/>
  <c r="O323" i="10" s="1"/>
  <c r="O324" i="10" a="1"/>
  <c r="O324" i="10" s="1"/>
  <c r="O325" i="10" a="1"/>
  <c r="O325" i="10" s="1"/>
  <c r="O326" i="10" a="1"/>
  <c r="O326" i="10" s="1"/>
  <c r="O327" i="10" a="1"/>
  <c r="O327" i="10" s="1"/>
  <c r="O328" i="10" a="1"/>
  <c r="O328" i="10" s="1"/>
  <c r="O329" i="10" a="1"/>
  <c r="O329" i="10" s="1"/>
  <c r="O330" i="10" a="1"/>
  <c r="O330" i="10" s="1"/>
  <c r="O331" i="10" a="1"/>
  <c r="O331" i="10" s="1"/>
  <c r="O332" i="10" a="1"/>
  <c r="O332" i="10" s="1"/>
  <c r="O333" i="10" a="1"/>
  <c r="O333" i="10" s="1"/>
  <c r="O334" i="10" a="1"/>
  <c r="O334" i="10" s="1"/>
  <c r="O335" i="10" a="1"/>
  <c r="O335" i="10" s="1"/>
  <c r="O336" i="10" a="1"/>
  <c r="O336" i="10" s="1"/>
  <c r="O337" i="10" a="1"/>
  <c r="O337" i="10" s="1"/>
  <c r="O338" i="10" a="1"/>
  <c r="O338" i="10" s="1"/>
  <c r="O339" i="10" a="1"/>
  <c r="O339" i="10" s="1"/>
  <c r="O340" i="10" a="1"/>
  <c r="O340" i="10" s="1"/>
  <c r="O341" i="10" a="1"/>
  <c r="O341" i="10" s="1"/>
  <c r="O342" i="10" a="1"/>
  <c r="O342" i="10" s="1"/>
  <c r="O343" i="10" a="1"/>
  <c r="O343" i="10" s="1"/>
  <c r="O344" i="10" a="1"/>
  <c r="O344" i="10" s="1"/>
  <c r="O345" i="10" a="1"/>
  <c r="O345" i="10" s="1"/>
  <c r="O346" i="10" a="1"/>
  <c r="O346" i="10" s="1"/>
  <c r="O347" i="10" a="1"/>
  <c r="O347" i="10" s="1"/>
  <c r="O348" i="10" a="1"/>
  <c r="O348" i="10" s="1"/>
  <c r="O349" i="10" a="1"/>
  <c r="O349" i="10" s="1"/>
  <c r="O350" i="10" a="1"/>
  <c r="O350" i="10" s="1"/>
  <c r="O351" i="10" a="1"/>
  <c r="O351" i="10" s="1"/>
  <c r="O352" i="10" a="1"/>
  <c r="O352" i="10" s="1"/>
  <c r="O353" i="10" a="1"/>
  <c r="O353" i="10" s="1"/>
  <c r="O354" i="10" a="1"/>
  <c r="O354" i="10" s="1"/>
  <c r="O355" i="10" a="1"/>
  <c r="O355" i="10" s="1"/>
  <c r="O356" i="10" a="1"/>
  <c r="O356" i="10" s="1"/>
  <c r="O357" i="10" a="1"/>
  <c r="O357" i="10" s="1"/>
  <c r="O358" i="10" a="1"/>
  <c r="O358" i="10" s="1"/>
  <c r="O359" i="10" a="1"/>
  <c r="O359" i="10" s="1"/>
  <c r="O360" i="10" a="1"/>
  <c r="O360" i="10" s="1"/>
  <c r="O361" i="10" a="1"/>
  <c r="O361" i="10" s="1"/>
  <c r="O362" i="10" a="1"/>
  <c r="O362" i="10" s="1"/>
  <c r="O363" i="10" a="1"/>
  <c r="O363" i="10" s="1"/>
  <c r="O364" i="10" a="1"/>
  <c r="O364" i="10" s="1"/>
  <c r="O365" i="10" a="1"/>
  <c r="O365" i="10" s="1"/>
  <c r="O366" i="10" a="1"/>
  <c r="O366" i="10" s="1"/>
  <c r="O367" i="10" a="1"/>
  <c r="O367" i="10" s="1"/>
  <c r="O368" i="10" a="1"/>
  <c r="O368" i="10" s="1"/>
  <c r="O369" i="10" a="1"/>
  <c r="O369" i="10" s="1"/>
  <c r="O370" i="10" a="1"/>
  <c r="O370" i="10" s="1"/>
  <c r="O371" i="10" a="1"/>
  <c r="O371" i="10" s="1"/>
  <c r="O372" i="10" a="1"/>
  <c r="O372" i="10" s="1"/>
  <c r="O373" i="10" a="1"/>
  <c r="O373" i="10" s="1"/>
  <c r="O374" i="10" a="1"/>
  <c r="O374" i="10" s="1"/>
  <c r="O375" i="10" a="1"/>
  <c r="O375" i="10" s="1"/>
  <c r="O376" i="10" a="1"/>
  <c r="O376" i="10" s="1"/>
  <c r="O377" i="10" a="1"/>
  <c r="O377" i="10" s="1"/>
  <c r="O378" i="10" a="1"/>
  <c r="O378" i="10" s="1"/>
  <c r="O379" i="10" a="1"/>
  <c r="O379" i="10" s="1"/>
  <c r="O380" i="10" a="1"/>
  <c r="O380" i="10" s="1"/>
  <c r="O381" i="10" a="1"/>
  <c r="O381" i="10" s="1"/>
  <c r="O382" i="10" a="1"/>
  <c r="O382" i="10" s="1"/>
  <c r="O383" i="10" a="1"/>
  <c r="O383" i="10" s="1"/>
  <c r="O384" i="10" a="1"/>
  <c r="O384" i="10" s="1"/>
  <c r="O385" i="10" a="1"/>
  <c r="O385" i="10" s="1"/>
  <c r="O386" i="10" a="1"/>
  <c r="O386" i="10" s="1"/>
  <c r="O387" i="10" a="1"/>
  <c r="O387" i="10" s="1"/>
  <c r="O388" i="10" a="1"/>
  <c r="O388" i="10" s="1"/>
  <c r="O389" i="10" a="1"/>
  <c r="O389" i="10" s="1"/>
  <c r="O390" i="10" a="1"/>
  <c r="O390" i="10" s="1"/>
  <c r="O391" i="10" a="1"/>
  <c r="O391" i="10" s="1"/>
  <c r="O392" i="10" a="1"/>
  <c r="O392" i="10" s="1"/>
  <c r="O393" i="10" a="1"/>
  <c r="O393" i="10" s="1"/>
  <c r="O394" i="10" a="1"/>
  <c r="O394" i="10" s="1"/>
  <c r="O395" i="10" a="1"/>
  <c r="O395" i="10" s="1"/>
  <c r="O396" i="10" a="1"/>
  <c r="O396" i="10" s="1"/>
  <c r="O397" i="10" a="1"/>
  <c r="O397" i="10" s="1"/>
  <c r="O398" i="10" a="1"/>
  <c r="O398" i="10" s="1"/>
  <c r="O399" i="10" a="1"/>
  <c r="O399" i="10" s="1"/>
  <c r="O400" i="10" a="1"/>
  <c r="O400" i="10" s="1"/>
  <c r="O401" i="10" a="1"/>
  <c r="O401" i="10" s="1"/>
  <c r="O402" i="10" a="1"/>
  <c r="O402" i="10" s="1"/>
  <c r="O403" i="10" a="1"/>
  <c r="O403" i="10" s="1"/>
  <c r="O404" i="10" a="1"/>
  <c r="O404" i="10" s="1"/>
  <c r="O405" i="10" a="1"/>
  <c r="O405" i="10" s="1"/>
  <c r="O406" i="10" a="1"/>
  <c r="O406" i="10" s="1"/>
  <c r="O407" i="10" a="1"/>
  <c r="O407" i="10" s="1"/>
  <c r="O408" i="10" a="1"/>
  <c r="O408" i="10" s="1"/>
  <c r="O409" i="10" a="1"/>
  <c r="O409" i="10" s="1"/>
  <c r="O410" i="10" a="1"/>
  <c r="O410" i="10" s="1"/>
  <c r="O411" i="10" a="1"/>
  <c r="O411" i="10" s="1"/>
  <c r="O412" i="10" a="1"/>
  <c r="O412" i="10" s="1"/>
  <c r="O413" i="10" a="1"/>
  <c r="O413" i="10" s="1"/>
  <c r="O414" i="10" a="1"/>
  <c r="O414" i="10" s="1"/>
  <c r="O415" i="10" a="1"/>
  <c r="O415" i="10" s="1"/>
  <c r="O416" i="10" a="1"/>
  <c r="O416" i="10" s="1"/>
  <c r="O417" i="10" a="1"/>
  <c r="O417" i="10" s="1"/>
  <c r="O418" i="10" a="1"/>
  <c r="O418" i="10" s="1"/>
  <c r="O419" i="10" a="1"/>
  <c r="O419" i="10" s="1"/>
  <c r="O420" i="10" a="1"/>
  <c r="O420" i="10" s="1"/>
  <c r="O421" i="10" a="1"/>
  <c r="O421" i="10" s="1"/>
  <c r="O422" i="10" a="1"/>
  <c r="O422" i="10" s="1"/>
  <c r="O423" i="10" a="1"/>
  <c r="O423" i="10" s="1"/>
  <c r="O424" i="10" a="1"/>
  <c r="O424" i="10" s="1"/>
  <c r="O425" i="10" a="1"/>
  <c r="O425" i="10" s="1"/>
  <c r="O426" i="10" a="1"/>
  <c r="O426" i="10" s="1"/>
  <c r="O427" i="10" a="1"/>
  <c r="O427" i="10" s="1"/>
  <c r="O428" i="10" a="1"/>
  <c r="O428" i="10" s="1"/>
  <c r="O429" i="10" a="1"/>
  <c r="O429" i="10" s="1"/>
  <c r="O430" i="10" a="1"/>
  <c r="O430" i="10" s="1"/>
  <c r="O431" i="10" a="1"/>
  <c r="O431" i="10" s="1"/>
  <c r="O432" i="10" a="1"/>
  <c r="O432" i="10" s="1"/>
  <c r="O433" i="10" a="1"/>
  <c r="O433" i="10" s="1"/>
  <c r="O434" i="10" a="1"/>
  <c r="O434" i="10" s="1"/>
  <c r="O435" i="10" a="1"/>
  <c r="O435" i="10" s="1"/>
  <c r="O436" i="10" a="1"/>
  <c r="O436" i="10" s="1"/>
  <c r="O437" i="10" a="1"/>
  <c r="O437" i="10" s="1"/>
  <c r="O438" i="10" a="1"/>
  <c r="O438" i="10" s="1"/>
  <c r="O439" i="10" a="1"/>
  <c r="O439" i="10" s="1"/>
  <c r="O440" i="10" a="1"/>
  <c r="O440" i="10" s="1"/>
  <c r="O441" i="10" a="1"/>
  <c r="O441" i="10" s="1"/>
  <c r="O442" i="10" a="1"/>
  <c r="O442" i="10" s="1"/>
  <c r="O443" i="10" a="1"/>
  <c r="O443" i="10" s="1"/>
  <c r="O444" i="10" a="1"/>
  <c r="O444" i="10" s="1"/>
  <c r="O445" i="10" a="1"/>
  <c r="O445" i="10" s="1"/>
  <c r="O446" i="10" a="1"/>
  <c r="O446" i="10" s="1"/>
  <c r="O447" i="10" a="1"/>
  <c r="O447" i="10" s="1"/>
  <c r="O448" i="10" a="1"/>
  <c r="O448" i="10" s="1"/>
  <c r="O449" i="10" a="1"/>
  <c r="O449" i="10" s="1"/>
  <c r="O450" i="10" a="1"/>
  <c r="O450" i="10" s="1"/>
  <c r="O451" i="10" a="1"/>
  <c r="O451" i="10" s="1"/>
  <c r="O452" i="10" a="1"/>
  <c r="O452" i="10" s="1"/>
  <c r="O453" i="10" a="1"/>
  <c r="O453" i="10" s="1"/>
  <c r="O454" i="10" a="1"/>
  <c r="O454" i="10" s="1"/>
  <c r="O455" i="10" a="1"/>
  <c r="O455" i="10" s="1"/>
  <c r="O456" i="10" a="1"/>
  <c r="O456" i="10" s="1"/>
  <c r="O457" i="10" a="1"/>
  <c r="O457" i="10" s="1"/>
  <c r="O458" i="10" a="1"/>
  <c r="O458" i="10"/>
  <c r="O459" i="10" a="1"/>
  <c r="O459" i="10" s="1"/>
  <c r="O460" i="10" a="1"/>
  <c r="O460" i="10" s="1"/>
  <c r="O461" i="10" a="1"/>
  <c r="O461" i="10" s="1"/>
  <c r="O462" i="10" a="1"/>
  <c r="O462" i="10"/>
  <c r="O463" i="10" a="1"/>
  <c r="O463" i="10" s="1"/>
  <c r="O464" i="10" a="1"/>
  <c r="O464" i="10" s="1"/>
  <c r="O465" i="10" a="1"/>
  <c r="O465" i="10" s="1"/>
  <c r="O466" i="10" a="1"/>
  <c r="O466" i="10" s="1"/>
  <c r="O467" i="10" a="1"/>
  <c r="O467" i="10" s="1"/>
  <c r="O468" i="10" a="1"/>
  <c r="O468" i="10" s="1"/>
  <c r="O469" i="10" a="1"/>
  <c r="O469" i="10" s="1"/>
  <c r="O470" i="10" a="1"/>
  <c r="O470" i="10" s="1"/>
  <c r="O471" i="10" a="1"/>
  <c r="O471" i="10" s="1"/>
  <c r="O472" i="10" a="1"/>
  <c r="O472" i="10" s="1"/>
  <c r="O473" i="10" a="1"/>
  <c r="O473" i="10" s="1"/>
  <c r="O474" i="10" a="1"/>
  <c r="O474" i="10"/>
  <c r="O475" i="10" a="1"/>
  <c r="O475" i="10" s="1"/>
  <c r="O476" i="10" a="1"/>
  <c r="O476" i="10" s="1"/>
  <c r="O477" i="10" a="1"/>
  <c r="O477" i="10" s="1"/>
  <c r="O478" i="10" a="1"/>
  <c r="O478" i="10"/>
  <c r="O479" i="10" a="1"/>
  <c r="O479" i="10" s="1"/>
  <c r="O480" i="10" a="1"/>
  <c r="O480" i="10"/>
  <c r="O481" i="10" a="1"/>
  <c r="O481" i="10" s="1"/>
  <c r="O482" i="10" a="1"/>
  <c r="O482" i="10"/>
  <c r="O483" i="10" a="1"/>
  <c r="O483" i="10" s="1"/>
  <c r="O484" i="10" a="1"/>
  <c r="O484" i="10" s="1"/>
  <c r="O485" i="10" a="1"/>
  <c r="O485" i="10" s="1"/>
  <c r="O486" i="10" a="1"/>
  <c r="O486" i="10" s="1"/>
  <c r="O487" i="10" a="1"/>
  <c r="O487" i="10" s="1"/>
  <c r="O488" i="10" a="1"/>
  <c r="O488" i="10" s="1"/>
  <c r="O489" i="10" a="1"/>
  <c r="O489" i="10" s="1"/>
  <c r="O490" i="10" a="1"/>
  <c r="O490" i="10" s="1"/>
  <c r="O491" i="10" a="1"/>
  <c r="O491" i="10" s="1"/>
  <c r="O492" i="10" a="1"/>
  <c r="O492" i="10" s="1"/>
  <c r="O493" i="10" a="1"/>
  <c r="O493" i="10" s="1"/>
  <c r="O494" i="10" a="1"/>
  <c r="O494" i="10" s="1"/>
  <c r="O495" i="10" a="1"/>
  <c r="O495" i="10" s="1"/>
  <c r="O496" i="10" a="1"/>
  <c r="O496" i="10" s="1"/>
  <c r="O497" i="10" a="1"/>
  <c r="O497" i="10" s="1"/>
  <c r="O498" i="10" a="1"/>
  <c r="O498" i="10" s="1"/>
  <c r="O499" i="10" a="1"/>
  <c r="O499" i="10" s="1"/>
  <c r="O500" i="10" a="1"/>
  <c r="O500" i="10" s="1"/>
  <c r="O501" i="10" a="1"/>
  <c r="O501" i="10" s="1"/>
  <c r="O502" i="10" a="1"/>
  <c r="O502" i="10" s="1"/>
  <c r="O503" i="10" a="1"/>
  <c r="O503" i="10" s="1"/>
  <c r="O504" i="10" a="1"/>
  <c r="O504" i="10" s="1"/>
  <c r="O505" i="10" a="1"/>
  <c r="O505" i="10" s="1"/>
  <c r="O506" i="10" a="1"/>
  <c r="O506" i="10" s="1"/>
  <c r="O507" i="10" a="1"/>
  <c r="O507" i="10" s="1"/>
  <c r="O508" i="10" a="1"/>
  <c r="O508" i="10" s="1"/>
  <c r="O509" i="10" a="1"/>
  <c r="O509" i="10" s="1"/>
  <c r="O510" i="10" a="1"/>
  <c r="O510" i="10" s="1"/>
  <c r="O511" i="10" a="1"/>
  <c r="O511" i="10" s="1"/>
  <c r="O512" i="10" a="1"/>
  <c r="O512" i="10" s="1"/>
  <c r="O513" i="10" a="1"/>
  <c r="O513" i="10" s="1"/>
  <c r="O514" i="10" a="1"/>
  <c r="O514" i="10" s="1"/>
  <c r="O515" i="10" a="1"/>
  <c r="O515" i="10" s="1"/>
  <c r="O516" i="10" a="1"/>
  <c r="O516" i="10" s="1"/>
  <c r="O517" i="10" a="1"/>
  <c r="O517" i="10" s="1"/>
  <c r="O518" i="10" a="1"/>
  <c r="O518" i="10" s="1"/>
  <c r="O519" i="10" a="1"/>
  <c r="O519" i="10" s="1"/>
  <c r="O520" i="10" a="1"/>
  <c r="O520" i="10" s="1"/>
  <c r="O521" i="10" a="1"/>
  <c r="O521" i="10" s="1"/>
  <c r="O522" i="10" a="1"/>
  <c r="O522" i="10" s="1"/>
  <c r="O523" i="10" a="1"/>
  <c r="O523" i="10" s="1"/>
  <c r="O524" i="10" a="1"/>
  <c r="O524" i="10" s="1"/>
  <c r="O525" i="10" a="1"/>
  <c r="O525" i="10" s="1"/>
  <c r="O526" i="10" a="1"/>
  <c r="O526" i="10" s="1"/>
  <c r="O527" i="10" a="1"/>
  <c r="O527" i="10" s="1"/>
  <c r="O528" i="10" a="1"/>
  <c r="O528" i="10" s="1"/>
  <c r="O529" i="10" a="1"/>
  <c r="O529" i="10" s="1"/>
  <c r="O530" i="10" a="1"/>
  <c r="O530" i="10" s="1"/>
  <c r="O531" i="10" a="1"/>
  <c r="O531" i="10" s="1"/>
  <c r="O532" i="10" a="1"/>
  <c r="O532" i="10" s="1"/>
  <c r="O533" i="10" a="1"/>
  <c r="O533" i="10" s="1"/>
  <c r="O534" i="10" a="1"/>
  <c r="O534" i="10" s="1"/>
  <c r="O535" i="10" a="1"/>
  <c r="O535" i="10" s="1"/>
  <c r="O536" i="10" a="1"/>
  <c r="O536" i="10" s="1"/>
  <c r="O537" i="10" a="1"/>
  <c r="O537" i="10" s="1"/>
  <c r="O538" i="10" a="1"/>
  <c r="O538" i="10" s="1"/>
  <c r="O539" i="10" a="1"/>
  <c r="O539" i="10" s="1"/>
  <c r="O540" i="10" a="1"/>
  <c r="O540" i="10" s="1"/>
  <c r="O541" i="10" a="1"/>
  <c r="O541" i="10" s="1"/>
  <c r="O542" i="10" a="1"/>
  <c r="O542" i="10" s="1"/>
  <c r="O543" i="10" a="1"/>
  <c r="O543" i="10" s="1"/>
  <c r="O544" i="10" a="1"/>
  <c r="O544" i="10" s="1"/>
  <c r="O545" i="10" a="1"/>
  <c r="O545" i="10" s="1"/>
  <c r="O546" i="10" a="1"/>
  <c r="O546" i="10" s="1"/>
  <c r="O547" i="10" a="1"/>
  <c r="O547" i="10" s="1"/>
  <c r="O548" i="10" a="1"/>
  <c r="O548" i="10" s="1"/>
  <c r="O549" i="10" a="1"/>
  <c r="O549" i="10" s="1"/>
  <c r="O550" i="10" a="1"/>
  <c r="O550" i="10" s="1"/>
  <c r="O551" i="10" a="1"/>
  <c r="O551" i="10" s="1"/>
  <c r="O552" i="10" a="1"/>
  <c r="O552" i="10" s="1"/>
  <c r="O553" i="10" a="1"/>
  <c r="O553" i="10" s="1"/>
  <c r="O554" i="10" a="1"/>
  <c r="O554" i="10" s="1"/>
  <c r="O555" i="10" a="1"/>
  <c r="O555" i="10" s="1"/>
  <c r="O556" i="10" a="1"/>
  <c r="O556" i="10" s="1"/>
  <c r="O557" i="10" a="1"/>
  <c r="O557" i="10" s="1"/>
  <c r="O558" i="10" a="1"/>
  <c r="O558" i="10" s="1"/>
  <c r="O559" i="10" a="1"/>
  <c r="O559" i="10" s="1"/>
  <c r="O560" i="10" a="1"/>
  <c r="O560" i="10" s="1"/>
  <c r="O561" i="10" a="1"/>
  <c r="O561" i="10" s="1"/>
  <c r="O562" i="10" a="1"/>
  <c r="O562" i="10" s="1"/>
  <c r="O563" i="10" a="1"/>
  <c r="O563" i="10" s="1"/>
  <c r="O564" i="10" a="1"/>
  <c r="O564" i="10" s="1"/>
  <c r="O565" i="10" a="1"/>
  <c r="O565" i="10" s="1"/>
  <c r="O566" i="10" a="1"/>
  <c r="O566" i="10" s="1"/>
  <c r="O567" i="10" a="1"/>
  <c r="O567" i="10" s="1"/>
  <c r="O568" i="10" a="1"/>
  <c r="O568" i="10" s="1"/>
  <c r="O569" i="10" a="1"/>
  <c r="O569" i="10" s="1"/>
  <c r="O570" i="10" a="1"/>
  <c r="O570" i="10" s="1"/>
  <c r="O571" i="10" a="1"/>
  <c r="O571" i="10" s="1"/>
  <c r="O572" i="10" a="1"/>
  <c r="O572" i="10" s="1"/>
  <c r="O573" i="10" a="1"/>
  <c r="O573" i="10" s="1"/>
  <c r="O574" i="10" a="1"/>
  <c r="O574" i="10" s="1"/>
  <c r="O575" i="10" a="1"/>
  <c r="O575" i="10" s="1"/>
  <c r="O576" i="10" a="1"/>
  <c r="O576" i="10" s="1"/>
  <c r="O577" i="10" a="1"/>
  <c r="O577" i="10" s="1"/>
  <c r="O578" i="10" a="1"/>
  <c r="O578" i="10" s="1"/>
  <c r="O579" i="10" a="1"/>
  <c r="O579" i="10" s="1"/>
  <c r="O580" i="10" a="1"/>
  <c r="O580" i="10" s="1"/>
  <c r="O581" i="10" a="1"/>
  <c r="O581" i="10" s="1"/>
  <c r="O582" i="10" a="1"/>
  <c r="O582" i="10" s="1"/>
  <c r="O583" i="10" a="1"/>
  <c r="O583" i="10" s="1"/>
  <c r="O584" i="10" a="1"/>
  <c r="O584" i="10" s="1"/>
  <c r="O585" i="10" a="1"/>
  <c r="O585" i="10" s="1"/>
  <c r="O586" i="10" a="1"/>
  <c r="O586" i="10" s="1"/>
  <c r="O587" i="10" a="1"/>
  <c r="O587" i="10" s="1"/>
  <c r="O588" i="10" a="1"/>
  <c r="O588" i="10" s="1"/>
  <c r="O589" i="10" a="1"/>
  <c r="O589" i="10" s="1"/>
  <c r="O590" i="10" a="1"/>
  <c r="O590" i="10" s="1"/>
  <c r="O591" i="10" a="1"/>
  <c r="O591" i="10" s="1"/>
  <c r="O592" i="10" a="1"/>
  <c r="O592" i="10" s="1"/>
  <c r="O593" i="10" a="1"/>
  <c r="O593" i="10" s="1"/>
  <c r="O594" i="10" a="1"/>
  <c r="O594" i="10" s="1"/>
  <c r="O595" i="10" a="1"/>
  <c r="O595" i="10" s="1"/>
  <c r="O596" i="10" a="1"/>
  <c r="O596" i="10" s="1"/>
  <c r="O597" i="10" a="1"/>
  <c r="O597" i="10" s="1"/>
  <c r="O598" i="10" a="1"/>
  <c r="O598" i="10" s="1"/>
  <c r="O599" i="10" a="1"/>
  <c r="O599" i="10" s="1"/>
  <c r="O600" i="10" a="1"/>
  <c r="O600" i="10" s="1"/>
  <c r="O601" i="10" a="1"/>
  <c r="O601" i="10" s="1"/>
  <c r="O602" i="10" a="1"/>
  <c r="O602" i="10" s="1"/>
  <c r="O603" i="10" a="1"/>
  <c r="O603" i="10" s="1"/>
  <c r="O604" i="10" a="1"/>
  <c r="O604" i="10" s="1"/>
  <c r="O605" i="10" a="1"/>
  <c r="O605" i="10" s="1"/>
  <c r="O606" i="10" a="1"/>
  <c r="O606" i="10" s="1"/>
  <c r="O607" i="10" a="1"/>
  <c r="O607" i="10" s="1"/>
  <c r="O608" i="10" a="1"/>
  <c r="O608" i="10" s="1"/>
  <c r="O12" i="10" a="1"/>
  <c r="O12" i="10" s="1"/>
  <c r="U13" i="10" a="1"/>
  <c r="U13" i="10" s="1"/>
  <c r="U14" i="10" a="1"/>
  <c r="U14" i="10" s="1"/>
  <c r="U15" i="10" a="1"/>
  <c r="U15" i="10" s="1"/>
  <c r="U16" i="10" a="1"/>
  <c r="U16" i="10" s="1"/>
  <c r="U17" i="10" a="1"/>
  <c r="U17" i="10" s="1"/>
  <c r="U18" i="10" a="1"/>
  <c r="U18" i="10" s="1"/>
  <c r="U19" i="10" a="1"/>
  <c r="U19" i="10" s="1"/>
  <c r="U20" i="10" a="1"/>
  <c r="U20" i="10" s="1"/>
  <c r="U21" i="10" a="1"/>
  <c r="U21" i="10" s="1"/>
  <c r="U22" i="10" a="1"/>
  <c r="U22" i="10" s="1"/>
  <c r="U23" i="10" a="1"/>
  <c r="U23" i="10" s="1"/>
  <c r="U24" i="10" a="1"/>
  <c r="U24" i="10" s="1"/>
  <c r="U25" i="10" a="1"/>
  <c r="U25" i="10" s="1"/>
  <c r="U26" i="10" a="1"/>
  <c r="U26" i="10" s="1"/>
  <c r="U27" i="10" a="1"/>
  <c r="U27" i="10" s="1"/>
  <c r="U28" i="10" a="1"/>
  <c r="U28" i="10" s="1"/>
  <c r="U29" i="10" a="1"/>
  <c r="U29" i="10" s="1"/>
  <c r="U30" i="10" a="1"/>
  <c r="U30" i="10" s="1"/>
  <c r="U31" i="10" a="1"/>
  <c r="U31" i="10" s="1"/>
  <c r="U32" i="10" a="1"/>
  <c r="U32" i="10" s="1"/>
  <c r="U33" i="10" a="1"/>
  <c r="U33" i="10" s="1"/>
  <c r="U34" i="10" a="1"/>
  <c r="U34" i="10" s="1"/>
  <c r="U35" i="10" a="1"/>
  <c r="U35" i="10" s="1"/>
  <c r="U36" i="10" a="1"/>
  <c r="U36" i="10"/>
  <c r="U37" i="10" a="1"/>
  <c r="U37" i="10" s="1"/>
  <c r="U38" i="10" a="1"/>
  <c r="U38" i="10" s="1"/>
  <c r="U39" i="10" a="1"/>
  <c r="U39" i="10" s="1"/>
  <c r="U40" i="10" a="1"/>
  <c r="U40" i="10" s="1"/>
  <c r="U41" i="10" a="1"/>
  <c r="U41" i="10" s="1"/>
  <c r="U42" i="10" a="1"/>
  <c r="U42" i="10" s="1"/>
  <c r="U43" i="10" a="1"/>
  <c r="U43" i="10" s="1"/>
  <c r="U44" i="10" a="1"/>
  <c r="U44" i="10" s="1"/>
  <c r="U45" i="10" a="1"/>
  <c r="U45" i="10" s="1"/>
  <c r="U46" i="10" a="1"/>
  <c r="U46" i="10" s="1"/>
  <c r="U47" i="10" a="1"/>
  <c r="U47" i="10" s="1"/>
  <c r="U48" i="10" a="1"/>
  <c r="U48" i="10" s="1"/>
  <c r="U49" i="10" a="1"/>
  <c r="U49" i="10" s="1"/>
  <c r="U50" i="10" a="1"/>
  <c r="U50" i="10" s="1"/>
  <c r="U51" i="10" a="1"/>
  <c r="U51" i="10" s="1"/>
  <c r="U52" i="10" a="1"/>
  <c r="U52" i="10" s="1"/>
  <c r="U53" i="10" a="1"/>
  <c r="U53" i="10" s="1"/>
  <c r="U54" i="10" a="1"/>
  <c r="U54" i="10" s="1"/>
  <c r="U55" i="10" a="1"/>
  <c r="U55" i="10" s="1"/>
  <c r="U56" i="10" a="1"/>
  <c r="U56" i="10" s="1"/>
  <c r="U57" i="10" a="1"/>
  <c r="U57" i="10" s="1"/>
  <c r="U58" i="10" a="1"/>
  <c r="U58" i="10" s="1"/>
  <c r="U59" i="10" a="1"/>
  <c r="U59" i="10" s="1"/>
  <c r="U60" i="10" a="1"/>
  <c r="U60" i="10" s="1"/>
  <c r="U61" i="10" a="1"/>
  <c r="U61" i="10" s="1"/>
  <c r="U62" i="10" a="1"/>
  <c r="U62" i="10" s="1"/>
  <c r="U63" i="10" a="1"/>
  <c r="U63" i="10" s="1"/>
  <c r="U64" i="10" a="1"/>
  <c r="U64" i="10" s="1"/>
  <c r="U65" i="10" a="1"/>
  <c r="U65" i="10" s="1"/>
  <c r="U66" i="10" a="1"/>
  <c r="U66" i="10" s="1"/>
  <c r="U67" i="10" a="1"/>
  <c r="U67" i="10" s="1"/>
  <c r="U68" i="10" a="1"/>
  <c r="U68" i="10" s="1"/>
  <c r="U69" i="10" a="1"/>
  <c r="U69" i="10" s="1"/>
  <c r="U70" i="10" a="1"/>
  <c r="U70" i="10" s="1"/>
  <c r="U71" i="10" a="1"/>
  <c r="U71" i="10" s="1"/>
  <c r="U72" i="10" a="1"/>
  <c r="U72" i="10" s="1"/>
  <c r="U73" i="10" a="1"/>
  <c r="U73" i="10" s="1"/>
  <c r="U74" i="10" a="1"/>
  <c r="U74" i="10" s="1"/>
  <c r="U75" i="10" a="1"/>
  <c r="U75" i="10" s="1"/>
  <c r="U76" i="10" a="1"/>
  <c r="U76" i="10" s="1"/>
  <c r="U77" i="10" a="1"/>
  <c r="U77" i="10" s="1"/>
  <c r="U78" i="10" a="1"/>
  <c r="U78" i="10" s="1"/>
  <c r="U79" i="10" a="1"/>
  <c r="U79" i="10" s="1"/>
  <c r="U80" i="10" a="1"/>
  <c r="U80" i="10" s="1"/>
  <c r="U81" i="10" a="1"/>
  <c r="U81" i="10" s="1"/>
  <c r="U82" i="10" a="1"/>
  <c r="U82" i="10" s="1"/>
  <c r="U83" i="10" a="1"/>
  <c r="U83" i="10" s="1"/>
  <c r="U84" i="10" a="1"/>
  <c r="U84" i="10" s="1"/>
  <c r="U85" i="10" a="1"/>
  <c r="U85" i="10" s="1"/>
  <c r="U86" i="10" a="1"/>
  <c r="U86" i="10" s="1"/>
  <c r="U87" i="10" a="1"/>
  <c r="U87" i="10" s="1"/>
  <c r="U88" i="10" a="1"/>
  <c r="U88" i="10" s="1"/>
  <c r="U89" i="10" a="1"/>
  <c r="U89" i="10" s="1"/>
  <c r="U90" i="10" a="1"/>
  <c r="U90" i="10" s="1"/>
  <c r="U91" i="10" a="1"/>
  <c r="U91" i="10" s="1"/>
  <c r="U92" i="10" a="1"/>
  <c r="U92" i="10" s="1"/>
  <c r="U93" i="10" a="1"/>
  <c r="U93" i="10" s="1"/>
  <c r="U94" i="10" a="1"/>
  <c r="U94" i="10" s="1"/>
  <c r="U95" i="10" a="1"/>
  <c r="U95" i="10" s="1"/>
  <c r="U96" i="10" a="1"/>
  <c r="U96" i="10" s="1"/>
  <c r="U97" i="10" a="1"/>
  <c r="U97" i="10" s="1"/>
  <c r="U98" i="10" a="1"/>
  <c r="U98" i="10" s="1"/>
  <c r="U99" i="10" a="1"/>
  <c r="U99" i="10" s="1"/>
  <c r="U100" i="10" a="1"/>
  <c r="U100" i="10" s="1"/>
  <c r="U101" i="10" a="1"/>
  <c r="U101" i="10" s="1"/>
  <c r="U102" i="10" a="1"/>
  <c r="U102" i="10" s="1"/>
  <c r="U103" i="10" a="1"/>
  <c r="U103" i="10" s="1"/>
  <c r="U104" i="10" a="1"/>
  <c r="U104" i="10" s="1"/>
  <c r="U105" i="10" a="1"/>
  <c r="U105" i="10" s="1"/>
  <c r="U106" i="10" a="1"/>
  <c r="U106" i="10" s="1"/>
  <c r="U107" i="10" a="1"/>
  <c r="U107" i="10" s="1"/>
  <c r="U108" i="10" a="1"/>
  <c r="U108" i="10" s="1"/>
  <c r="U109" i="10" a="1"/>
  <c r="U109" i="10" s="1"/>
  <c r="U110" i="10" a="1"/>
  <c r="U110" i="10" s="1"/>
  <c r="U111" i="10" a="1"/>
  <c r="U111" i="10" s="1"/>
  <c r="U112" i="10" a="1"/>
  <c r="U112" i="10" s="1"/>
  <c r="U113" i="10" a="1"/>
  <c r="U113" i="10" s="1"/>
  <c r="U114" i="10" a="1"/>
  <c r="U114" i="10" s="1"/>
  <c r="U115" i="10" a="1"/>
  <c r="U115" i="10" s="1"/>
  <c r="U116" i="10" a="1"/>
  <c r="U116" i="10" s="1"/>
  <c r="U117" i="10" a="1"/>
  <c r="U117" i="10" s="1"/>
  <c r="U118" i="10" a="1"/>
  <c r="U118" i="10" s="1"/>
  <c r="U119" i="10" a="1"/>
  <c r="U119" i="10" s="1"/>
  <c r="U120" i="10" a="1"/>
  <c r="U120" i="10" s="1"/>
  <c r="U121" i="10" a="1"/>
  <c r="U121" i="10" s="1"/>
  <c r="U122" i="10" a="1"/>
  <c r="U122" i="10" s="1"/>
  <c r="U123" i="10" a="1"/>
  <c r="U123" i="10" s="1"/>
  <c r="U124" i="10" a="1"/>
  <c r="U124" i="10" s="1"/>
  <c r="U125" i="10" a="1"/>
  <c r="U125" i="10" s="1"/>
  <c r="U126" i="10" a="1"/>
  <c r="U126" i="10" s="1"/>
  <c r="U127" i="10" a="1"/>
  <c r="U127" i="10" s="1"/>
  <c r="U128" i="10" a="1"/>
  <c r="U128" i="10" s="1"/>
  <c r="U129" i="10" a="1"/>
  <c r="U129" i="10" s="1"/>
  <c r="U130" i="10" a="1"/>
  <c r="U130" i="10" s="1"/>
  <c r="U131" i="10" a="1"/>
  <c r="U131" i="10" s="1"/>
  <c r="U132" i="10" a="1"/>
  <c r="U132" i="10" s="1"/>
  <c r="U133" i="10" a="1"/>
  <c r="U133" i="10" s="1"/>
  <c r="U134" i="10" a="1"/>
  <c r="U134" i="10" s="1"/>
  <c r="U135" i="10" a="1"/>
  <c r="U135" i="10" s="1"/>
  <c r="U136" i="10" a="1"/>
  <c r="U136" i="10" s="1"/>
  <c r="U137" i="10" a="1"/>
  <c r="U137" i="10" s="1"/>
  <c r="U138" i="10" a="1"/>
  <c r="U138" i="10" s="1"/>
  <c r="U139" i="10" a="1"/>
  <c r="U139" i="10" s="1"/>
  <c r="U140" i="10" a="1"/>
  <c r="U140" i="10" s="1"/>
  <c r="U141" i="10" a="1"/>
  <c r="U141" i="10" s="1"/>
  <c r="U142" i="10" a="1"/>
  <c r="U142" i="10" s="1"/>
  <c r="U143" i="10" a="1"/>
  <c r="U143" i="10" s="1"/>
  <c r="U144" i="10" a="1"/>
  <c r="U144" i="10" s="1"/>
  <c r="U145" i="10" a="1"/>
  <c r="U145" i="10" s="1"/>
  <c r="U146" i="10" a="1"/>
  <c r="U146" i="10" s="1"/>
  <c r="U147" i="10" a="1"/>
  <c r="U147" i="10" s="1"/>
  <c r="U148" i="10" a="1"/>
  <c r="U148" i="10" s="1"/>
  <c r="U149" i="10" a="1"/>
  <c r="U149" i="10" s="1"/>
  <c r="U150" i="10" a="1"/>
  <c r="U150" i="10" s="1"/>
  <c r="U151" i="10" a="1"/>
  <c r="U151" i="10" s="1"/>
  <c r="U152" i="10" a="1"/>
  <c r="U152" i="10" s="1"/>
  <c r="U153" i="10" a="1"/>
  <c r="U153" i="10" s="1"/>
  <c r="U154" i="10" a="1"/>
  <c r="U154" i="10" s="1"/>
  <c r="U155" i="10" a="1"/>
  <c r="U155" i="10" s="1"/>
  <c r="U156" i="10" a="1"/>
  <c r="U156" i="10" s="1"/>
  <c r="U157" i="10" a="1"/>
  <c r="U157" i="10" s="1"/>
  <c r="U158" i="10" a="1"/>
  <c r="U158" i="10" s="1"/>
  <c r="U159" i="10" a="1"/>
  <c r="U159" i="10" s="1"/>
  <c r="U160" i="10" a="1"/>
  <c r="U160" i="10" s="1"/>
  <c r="U161" i="10" a="1"/>
  <c r="U161" i="10" s="1"/>
  <c r="U162" i="10" a="1"/>
  <c r="U162" i="10" s="1"/>
  <c r="U163" i="10" a="1"/>
  <c r="U163" i="10" s="1"/>
  <c r="U164" i="10" a="1"/>
  <c r="U164" i="10" s="1"/>
  <c r="U165" i="10" a="1"/>
  <c r="U165" i="10" s="1"/>
  <c r="U166" i="10" a="1"/>
  <c r="U166" i="10" s="1"/>
  <c r="U167" i="10" a="1"/>
  <c r="U167" i="10" s="1"/>
  <c r="U168" i="10" a="1"/>
  <c r="U168" i="10" s="1"/>
  <c r="U169" i="10" a="1"/>
  <c r="U169" i="10" s="1"/>
  <c r="U170" i="10" a="1"/>
  <c r="U170" i="10" s="1"/>
  <c r="U171" i="10" a="1"/>
  <c r="U171" i="10" s="1"/>
  <c r="U172" i="10" a="1"/>
  <c r="U172" i="10" s="1"/>
  <c r="U173" i="10" a="1"/>
  <c r="U173" i="10" s="1"/>
  <c r="U174" i="10" a="1"/>
  <c r="U174" i="10" s="1"/>
  <c r="U175" i="10" a="1"/>
  <c r="U175" i="10" s="1"/>
  <c r="U176" i="10" a="1"/>
  <c r="U176" i="10" s="1"/>
  <c r="U177" i="10" a="1"/>
  <c r="U177" i="10" s="1"/>
  <c r="U178" i="10" a="1"/>
  <c r="U178" i="10" s="1"/>
  <c r="U179" i="10" a="1"/>
  <c r="U179" i="10" s="1"/>
  <c r="U180" i="10" a="1"/>
  <c r="U180" i="10" s="1"/>
  <c r="U181" i="10" a="1"/>
  <c r="U181" i="10" s="1"/>
  <c r="U182" i="10" a="1"/>
  <c r="U182" i="10" s="1"/>
  <c r="U183" i="10" a="1"/>
  <c r="U183" i="10" s="1"/>
  <c r="U184" i="10" a="1"/>
  <c r="U184" i="10" s="1"/>
  <c r="U185" i="10" a="1"/>
  <c r="U185" i="10" s="1"/>
  <c r="U186" i="10" a="1"/>
  <c r="U186" i="10" s="1"/>
  <c r="U187" i="10" a="1"/>
  <c r="U187" i="10" s="1"/>
  <c r="U188" i="10" a="1"/>
  <c r="U188" i="10" s="1"/>
  <c r="U189" i="10" a="1"/>
  <c r="U189" i="10" s="1"/>
  <c r="U190" i="10" a="1"/>
  <c r="U190" i="10" s="1"/>
  <c r="U191" i="10" a="1"/>
  <c r="U191" i="10" s="1"/>
  <c r="U192" i="10" a="1"/>
  <c r="U192" i="10" s="1"/>
  <c r="U193" i="10" a="1"/>
  <c r="U193" i="10" s="1"/>
  <c r="U194" i="10" a="1"/>
  <c r="U194" i="10" s="1"/>
  <c r="U195" i="10" a="1"/>
  <c r="U195" i="10" s="1"/>
  <c r="U196" i="10" a="1"/>
  <c r="U196" i="10" s="1"/>
  <c r="U197" i="10" a="1"/>
  <c r="U197" i="10" s="1"/>
  <c r="U198" i="10" a="1"/>
  <c r="U198" i="10" s="1"/>
  <c r="U199" i="10" a="1"/>
  <c r="U199" i="10" s="1"/>
  <c r="U200" i="10" a="1"/>
  <c r="U200" i="10" s="1"/>
  <c r="U201" i="10" a="1"/>
  <c r="U201" i="10" s="1"/>
  <c r="U202" i="10" a="1"/>
  <c r="U202" i="10" s="1"/>
  <c r="U203" i="10" a="1"/>
  <c r="U203" i="10" s="1"/>
  <c r="U204" i="10" a="1"/>
  <c r="U204" i="10" s="1"/>
  <c r="U205" i="10" a="1"/>
  <c r="U205" i="10" s="1"/>
  <c r="U206" i="10" a="1"/>
  <c r="U206" i="10" s="1"/>
  <c r="U207" i="10" a="1"/>
  <c r="U207" i="10" s="1"/>
  <c r="U208" i="10" a="1"/>
  <c r="U208" i="10" s="1"/>
  <c r="U209" i="10" a="1"/>
  <c r="U209" i="10" s="1"/>
  <c r="U210" i="10" a="1"/>
  <c r="U210" i="10" s="1"/>
  <c r="U211" i="10" a="1"/>
  <c r="U211" i="10" s="1"/>
  <c r="U212" i="10" a="1"/>
  <c r="U212" i="10" s="1"/>
  <c r="U213" i="10" a="1"/>
  <c r="U213" i="10" s="1"/>
  <c r="U214" i="10" a="1"/>
  <c r="U214" i="10" s="1"/>
  <c r="U215" i="10" a="1"/>
  <c r="U215" i="10" s="1"/>
  <c r="U216" i="10" a="1"/>
  <c r="U216" i="10" s="1"/>
  <c r="U217" i="10" a="1"/>
  <c r="U217" i="10" s="1"/>
  <c r="U218" i="10" a="1"/>
  <c r="U218" i="10" s="1"/>
  <c r="U219" i="10" a="1"/>
  <c r="U219" i="10" s="1"/>
  <c r="U220" i="10" a="1"/>
  <c r="U220" i="10" s="1"/>
  <c r="U221" i="10" a="1"/>
  <c r="U221" i="10" s="1"/>
  <c r="U222" i="10" a="1"/>
  <c r="U222" i="10" s="1"/>
  <c r="U223" i="10" a="1"/>
  <c r="U223" i="10" s="1"/>
  <c r="U224" i="10" a="1"/>
  <c r="U224" i="10" s="1"/>
  <c r="U225" i="10" a="1"/>
  <c r="U225" i="10" s="1"/>
  <c r="U226" i="10" a="1"/>
  <c r="U226" i="10" s="1"/>
  <c r="U227" i="10" a="1"/>
  <c r="U227" i="10" s="1"/>
  <c r="U228" i="10" a="1"/>
  <c r="U228" i="10" s="1"/>
  <c r="U229" i="10" a="1"/>
  <c r="U229" i="10" s="1"/>
  <c r="U230" i="10" a="1"/>
  <c r="U230" i="10" s="1"/>
  <c r="U231" i="10" a="1"/>
  <c r="U231" i="10" s="1"/>
  <c r="U232" i="10" a="1"/>
  <c r="U232" i="10" s="1"/>
  <c r="U233" i="10" a="1"/>
  <c r="U233" i="10" s="1"/>
  <c r="U234" i="10" a="1"/>
  <c r="U234" i="10" s="1"/>
  <c r="U235" i="10" a="1"/>
  <c r="U235" i="10" s="1"/>
  <c r="U236" i="10" a="1"/>
  <c r="U236" i="10" s="1"/>
  <c r="U237" i="10" a="1"/>
  <c r="U237" i="10" s="1"/>
  <c r="U238" i="10" a="1"/>
  <c r="U238" i="10" s="1"/>
  <c r="U239" i="10" a="1"/>
  <c r="U239" i="10" s="1"/>
  <c r="U240" i="10" a="1"/>
  <c r="U240" i="10" s="1"/>
  <c r="U241" i="10" a="1"/>
  <c r="U241" i="10" s="1"/>
  <c r="U242" i="10" a="1"/>
  <c r="U242" i="10" s="1"/>
  <c r="U243" i="10" a="1"/>
  <c r="U243" i="10" s="1"/>
  <c r="U244" i="10" a="1"/>
  <c r="U244" i="10" s="1"/>
  <c r="U245" i="10" a="1"/>
  <c r="U245" i="10" s="1"/>
  <c r="U246" i="10" a="1"/>
  <c r="U246" i="10" s="1"/>
  <c r="U247" i="10" a="1"/>
  <c r="U247" i="10" s="1"/>
  <c r="U248" i="10" a="1"/>
  <c r="U248" i="10" s="1"/>
  <c r="U249" i="10" a="1"/>
  <c r="U249" i="10" s="1"/>
  <c r="U250" i="10" a="1"/>
  <c r="U250" i="10" s="1"/>
  <c r="U251" i="10" a="1"/>
  <c r="U251" i="10" s="1"/>
  <c r="U252" i="10" a="1"/>
  <c r="U252" i="10" s="1"/>
  <c r="U253" i="10" a="1"/>
  <c r="U253" i="10" s="1"/>
  <c r="U254" i="10" a="1"/>
  <c r="U254" i="10" s="1"/>
  <c r="U255" i="10" a="1"/>
  <c r="U255" i="10" s="1"/>
  <c r="U256" i="10" a="1"/>
  <c r="U256" i="10" s="1"/>
  <c r="U257" i="10" a="1"/>
  <c r="U257" i="10" s="1"/>
  <c r="U258" i="10" a="1"/>
  <c r="U258" i="10" s="1"/>
  <c r="U259" i="10" a="1"/>
  <c r="U259" i="10" s="1"/>
  <c r="U260" i="10" a="1"/>
  <c r="U260" i="10" s="1"/>
  <c r="U261" i="10" a="1"/>
  <c r="U261" i="10" s="1"/>
  <c r="U262" i="10" a="1"/>
  <c r="U262" i="10" s="1"/>
  <c r="U263" i="10" a="1"/>
  <c r="U263" i="10" s="1"/>
  <c r="U264" i="10" a="1"/>
  <c r="U264" i="10" s="1"/>
  <c r="U265" i="10" a="1"/>
  <c r="U265" i="10" s="1"/>
  <c r="U266" i="10" a="1"/>
  <c r="U266" i="10" s="1"/>
  <c r="U267" i="10" a="1"/>
  <c r="U267" i="10" s="1"/>
  <c r="U268" i="10" a="1"/>
  <c r="U268" i="10" s="1"/>
  <c r="U269" i="10" a="1"/>
  <c r="U269" i="10" s="1"/>
  <c r="U270" i="10" a="1"/>
  <c r="U270" i="10" s="1"/>
  <c r="U271" i="10" a="1"/>
  <c r="U271" i="10" s="1"/>
  <c r="U272" i="10" a="1"/>
  <c r="U272" i="10" s="1"/>
  <c r="U273" i="10" a="1"/>
  <c r="U273" i="10" s="1"/>
  <c r="U274" i="10" a="1"/>
  <c r="U274" i="10" s="1"/>
  <c r="U275" i="10" a="1"/>
  <c r="U275" i="10" s="1"/>
  <c r="U276" i="10" a="1"/>
  <c r="U276" i="10" s="1"/>
  <c r="U277" i="10" a="1"/>
  <c r="U277" i="10" s="1"/>
  <c r="U278" i="10" a="1"/>
  <c r="U278" i="10" s="1"/>
  <c r="U279" i="10" a="1"/>
  <c r="U279" i="10" s="1"/>
  <c r="U280" i="10" a="1"/>
  <c r="U280" i="10" s="1"/>
  <c r="U281" i="10" a="1"/>
  <c r="U281" i="10" s="1"/>
  <c r="U282" i="10" a="1"/>
  <c r="U282" i="10" s="1"/>
  <c r="U283" i="10" a="1"/>
  <c r="U283" i="10" s="1"/>
  <c r="U284" i="10" a="1"/>
  <c r="U284" i="10" s="1"/>
  <c r="U285" i="10" a="1"/>
  <c r="U285" i="10" s="1"/>
  <c r="U286" i="10" a="1"/>
  <c r="U286" i="10" s="1"/>
  <c r="U287" i="10" a="1"/>
  <c r="U287" i="10" s="1"/>
  <c r="U288" i="10" a="1"/>
  <c r="U288" i="10" s="1"/>
  <c r="U289" i="10" a="1"/>
  <c r="U289" i="10" s="1"/>
  <c r="U290" i="10" a="1"/>
  <c r="U290" i="10" s="1"/>
  <c r="U291" i="10" a="1"/>
  <c r="U291" i="10" s="1"/>
  <c r="U292" i="10" a="1"/>
  <c r="U292" i="10" s="1"/>
  <c r="U293" i="10" a="1"/>
  <c r="U293" i="10" s="1"/>
  <c r="U294" i="10" a="1"/>
  <c r="U294" i="10" s="1"/>
  <c r="U295" i="10" a="1"/>
  <c r="U295" i="10" s="1"/>
  <c r="U296" i="10" a="1"/>
  <c r="U296" i="10" s="1"/>
  <c r="U297" i="10" a="1"/>
  <c r="U297" i="10" s="1"/>
  <c r="U298" i="10" a="1"/>
  <c r="U298" i="10" s="1"/>
  <c r="U299" i="10" a="1"/>
  <c r="U299" i="10" s="1"/>
  <c r="U300" i="10" a="1"/>
  <c r="U300" i="10" s="1"/>
  <c r="U301" i="10" a="1"/>
  <c r="U301" i="10" s="1"/>
  <c r="U302" i="10" a="1"/>
  <c r="U302" i="10" s="1"/>
  <c r="U303" i="10" a="1"/>
  <c r="U303" i="10" s="1"/>
  <c r="U304" i="10" a="1"/>
  <c r="U304" i="10" s="1"/>
  <c r="U305" i="10" a="1"/>
  <c r="U305" i="10" s="1"/>
  <c r="U306" i="10" a="1"/>
  <c r="U306" i="10" s="1"/>
  <c r="U307" i="10" a="1"/>
  <c r="U307" i="10" s="1"/>
  <c r="U308" i="10" a="1"/>
  <c r="U308" i="10" s="1"/>
  <c r="U309" i="10" a="1"/>
  <c r="U309" i="10" s="1"/>
  <c r="U310" i="10" a="1"/>
  <c r="U310" i="10" s="1"/>
  <c r="U311" i="10" a="1"/>
  <c r="U311" i="10" s="1"/>
  <c r="U312" i="10" a="1"/>
  <c r="U312" i="10" s="1"/>
  <c r="U313" i="10" a="1"/>
  <c r="U313" i="10" s="1"/>
  <c r="U314" i="10" a="1"/>
  <c r="U314" i="10" s="1"/>
  <c r="U315" i="10" a="1"/>
  <c r="U315" i="10" s="1"/>
  <c r="U316" i="10" a="1"/>
  <c r="U316" i="10" s="1"/>
  <c r="U317" i="10" a="1"/>
  <c r="U317" i="10" s="1"/>
  <c r="U318" i="10" a="1"/>
  <c r="U318" i="10" s="1"/>
  <c r="U319" i="10" a="1"/>
  <c r="U319" i="10" s="1"/>
  <c r="U320" i="10" a="1"/>
  <c r="U320" i="10" s="1"/>
  <c r="U321" i="10" a="1"/>
  <c r="U321" i="10" s="1"/>
  <c r="U322" i="10" a="1"/>
  <c r="U322" i="10" s="1"/>
  <c r="U323" i="10" a="1"/>
  <c r="U323" i="10" s="1"/>
  <c r="U324" i="10" a="1"/>
  <c r="U324" i="10" s="1"/>
  <c r="U325" i="10" a="1"/>
  <c r="U325" i="10" s="1"/>
  <c r="U326" i="10" a="1"/>
  <c r="U326" i="10" s="1"/>
  <c r="U327" i="10" a="1"/>
  <c r="U327" i="10" s="1"/>
  <c r="U328" i="10" a="1"/>
  <c r="U328" i="10" s="1"/>
  <c r="U329" i="10" a="1"/>
  <c r="U329" i="10" s="1"/>
  <c r="U330" i="10" a="1"/>
  <c r="U330" i="10" s="1"/>
  <c r="U331" i="10" a="1"/>
  <c r="U331" i="10" s="1"/>
  <c r="U332" i="10" a="1"/>
  <c r="U332" i="10" s="1"/>
  <c r="U333" i="10" a="1"/>
  <c r="U333" i="10" s="1"/>
  <c r="U334" i="10" a="1"/>
  <c r="U334" i="10" s="1"/>
  <c r="U335" i="10" a="1"/>
  <c r="U335" i="10" s="1"/>
  <c r="U336" i="10" a="1"/>
  <c r="U336" i="10" s="1"/>
  <c r="U337" i="10" a="1"/>
  <c r="U337" i="10" s="1"/>
  <c r="U338" i="10" a="1"/>
  <c r="U338" i="10" s="1"/>
  <c r="U339" i="10" a="1"/>
  <c r="U339" i="10" s="1"/>
  <c r="U340" i="10" a="1"/>
  <c r="U340" i="10" s="1"/>
  <c r="U341" i="10" a="1"/>
  <c r="U341" i="10" s="1"/>
  <c r="U342" i="10" a="1"/>
  <c r="U342" i="10" s="1"/>
  <c r="U343" i="10" a="1"/>
  <c r="U343" i="10" s="1"/>
  <c r="U344" i="10" a="1"/>
  <c r="U344" i="10" s="1"/>
  <c r="U345" i="10" a="1"/>
  <c r="U345" i="10" s="1"/>
  <c r="U346" i="10" a="1"/>
  <c r="U346" i="10" s="1"/>
  <c r="U347" i="10" a="1"/>
  <c r="U347" i="10" s="1"/>
  <c r="U348" i="10" a="1"/>
  <c r="U348" i="10" s="1"/>
  <c r="U349" i="10" a="1"/>
  <c r="U349" i="10" s="1"/>
  <c r="U350" i="10" a="1"/>
  <c r="U350" i="10" s="1"/>
  <c r="U351" i="10" a="1"/>
  <c r="U351" i="10" s="1"/>
  <c r="U352" i="10" a="1"/>
  <c r="U352" i="10" s="1"/>
  <c r="U353" i="10" a="1"/>
  <c r="U353" i="10" s="1"/>
  <c r="U354" i="10" a="1"/>
  <c r="U354" i="10" s="1"/>
  <c r="U355" i="10" a="1"/>
  <c r="U355" i="10" s="1"/>
  <c r="U356" i="10" a="1"/>
  <c r="U356" i="10" s="1"/>
  <c r="U357" i="10" a="1"/>
  <c r="U357" i="10" s="1"/>
  <c r="U358" i="10" a="1"/>
  <c r="U358" i="10" s="1"/>
  <c r="U359" i="10" a="1"/>
  <c r="U359" i="10" s="1"/>
  <c r="U360" i="10" a="1"/>
  <c r="U360" i="10" s="1"/>
  <c r="U361" i="10" a="1"/>
  <c r="U361" i="10" s="1"/>
  <c r="U362" i="10" a="1"/>
  <c r="U362" i="10" s="1"/>
  <c r="U363" i="10" a="1"/>
  <c r="U363" i="10" s="1"/>
  <c r="U364" i="10" a="1"/>
  <c r="U364" i="10" s="1"/>
  <c r="U365" i="10" a="1"/>
  <c r="U365" i="10" s="1"/>
  <c r="U366" i="10" a="1"/>
  <c r="U366" i="10" s="1"/>
  <c r="U367" i="10" a="1"/>
  <c r="U367" i="10" s="1"/>
  <c r="U368" i="10" a="1"/>
  <c r="U368" i="10" s="1"/>
  <c r="U369" i="10" a="1"/>
  <c r="U369" i="10" s="1"/>
  <c r="U370" i="10" a="1"/>
  <c r="U370" i="10" s="1"/>
  <c r="U371" i="10" a="1"/>
  <c r="U371" i="10" s="1"/>
  <c r="U372" i="10" a="1"/>
  <c r="U372" i="10" s="1"/>
  <c r="U373" i="10" a="1"/>
  <c r="U373" i="10" s="1"/>
  <c r="U374" i="10" a="1"/>
  <c r="U374" i="10" s="1"/>
  <c r="U375" i="10" a="1"/>
  <c r="U375" i="10" s="1"/>
  <c r="U376" i="10" a="1"/>
  <c r="U376" i="10" s="1"/>
  <c r="U377" i="10" a="1"/>
  <c r="U377" i="10" s="1"/>
  <c r="U378" i="10" a="1"/>
  <c r="U378" i="10" s="1"/>
  <c r="U379" i="10" a="1"/>
  <c r="U379" i="10" s="1"/>
  <c r="U380" i="10" a="1"/>
  <c r="U380" i="10" s="1"/>
  <c r="U381" i="10" a="1"/>
  <c r="U381" i="10" s="1"/>
  <c r="U382" i="10" a="1"/>
  <c r="U382" i="10" s="1"/>
  <c r="U383" i="10" a="1"/>
  <c r="U383" i="10" s="1"/>
  <c r="U384" i="10" a="1"/>
  <c r="U384" i="10" s="1"/>
  <c r="U385" i="10" a="1"/>
  <c r="U385" i="10" s="1"/>
  <c r="U386" i="10" a="1"/>
  <c r="U386" i="10" s="1"/>
  <c r="U387" i="10" a="1"/>
  <c r="U387" i="10" s="1"/>
  <c r="U388" i="10" a="1"/>
  <c r="U388" i="10" s="1"/>
  <c r="U389" i="10" a="1"/>
  <c r="U389" i="10" s="1"/>
  <c r="U390" i="10" a="1"/>
  <c r="U390" i="10" s="1"/>
  <c r="U391" i="10" a="1"/>
  <c r="U391" i="10" s="1"/>
  <c r="U392" i="10" a="1"/>
  <c r="U392" i="10" s="1"/>
  <c r="U393" i="10" a="1"/>
  <c r="U393" i="10" s="1"/>
  <c r="U394" i="10" a="1"/>
  <c r="U394" i="10" s="1"/>
  <c r="U395" i="10" a="1"/>
  <c r="U395" i="10" s="1"/>
  <c r="U396" i="10" a="1"/>
  <c r="U396" i="10" s="1"/>
  <c r="U397" i="10" a="1"/>
  <c r="U397" i="10" s="1"/>
  <c r="U398" i="10" a="1"/>
  <c r="U398" i="10" s="1"/>
  <c r="U399" i="10" a="1"/>
  <c r="U399" i="10" s="1"/>
  <c r="U400" i="10" a="1"/>
  <c r="U400" i="10" s="1"/>
  <c r="U401" i="10" a="1"/>
  <c r="U401" i="10" s="1"/>
  <c r="U402" i="10" a="1"/>
  <c r="U402" i="10" s="1"/>
  <c r="U403" i="10" a="1"/>
  <c r="U403" i="10" s="1"/>
  <c r="U404" i="10" a="1"/>
  <c r="U404" i="10" s="1"/>
  <c r="U405" i="10" a="1"/>
  <c r="U405" i="10" s="1"/>
  <c r="U406" i="10" a="1"/>
  <c r="U406" i="10" s="1"/>
  <c r="U407" i="10" a="1"/>
  <c r="U407" i="10" s="1"/>
  <c r="U408" i="10" a="1"/>
  <c r="U408" i="10" s="1"/>
  <c r="U409" i="10" a="1"/>
  <c r="U409" i="10" s="1"/>
  <c r="U410" i="10" a="1"/>
  <c r="U410" i="10" s="1"/>
  <c r="U411" i="10" a="1"/>
  <c r="U411" i="10" s="1"/>
  <c r="U412" i="10" a="1"/>
  <c r="U412" i="10" s="1"/>
  <c r="U413" i="10" a="1"/>
  <c r="U413" i="10" s="1"/>
  <c r="U414" i="10" a="1"/>
  <c r="U414" i="10" s="1"/>
  <c r="U415" i="10" a="1"/>
  <c r="U415" i="10" s="1"/>
  <c r="U416" i="10" a="1"/>
  <c r="U416" i="10" s="1"/>
  <c r="U417" i="10" a="1"/>
  <c r="U417" i="10" s="1"/>
  <c r="U418" i="10" a="1"/>
  <c r="U418" i="10" s="1"/>
  <c r="U419" i="10" a="1"/>
  <c r="U419" i="10" s="1"/>
  <c r="U420" i="10" a="1"/>
  <c r="U420" i="10" s="1"/>
  <c r="U421" i="10" a="1"/>
  <c r="U421" i="10" s="1"/>
  <c r="U422" i="10" a="1"/>
  <c r="U422" i="10" s="1"/>
  <c r="U423" i="10" a="1"/>
  <c r="U423" i="10" s="1"/>
  <c r="U424" i="10" a="1"/>
  <c r="U424" i="10" s="1"/>
  <c r="U425" i="10" a="1"/>
  <c r="U425" i="10" s="1"/>
  <c r="U426" i="10" a="1"/>
  <c r="U426" i="10" s="1"/>
  <c r="U427" i="10" a="1"/>
  <c r="U427" i="10" s="1"/>
  <c r="U428" i="10" a="1"/>
  <c r="U428" i="10" s="1"/>
  <c r="U429" i="10" a="1"/>
  <c r="U429" i="10" s="1"/>
  <c r="U430" i="10" a="1"/>
  <c r="U430" i="10" s="1"/>
  <c r="U431" i="10" a="1"/>
  <c r="U431" i="10" s="1"/>
  <c r="U432" i="10" a="1"/>
  <c r="U432" i="10" s="1"/>
  <c r="U433" i="10" a="1"/>
  <c r="U433" i="10" s="1"/>
  <c r="U434" i="10" a="1"/>
  <c r="U434" i="10" s="1"/>
  <c r="U435" i="10" a="1"/>
  <c r="U435" i="10" s="1"/>
  <c r="U436" i="10" a="1"/>
  <c r="U436" i="10" s="1"/>
  <c r="U437" i="10" a="1"/>
  <c r="U437" i="10" s="1"/>
  <c r="U438" i="10" a="1"/>
  <c r="U438" i="10" s="1"/>
  <c r="U439" i="10" a="1"/>
  <c r="U439" i="10" s="1"/>
  <c r="U440" i="10" a="1"/>
  <c r="U440" i="10" s="1"/>
  <c r="U441" i="10" a="1"/>
  <c r="U441" i="10" s="1"/>
  <c r="U442" i="10" a="1"/>
  <c r="U442" i="10" s="1"/>
  <c r="U443" i="10" a="1"/>
  <c r="U443" i="10" s="1"/>
  <c r="U444" i="10" a="1"/>
  <c r="U444" i="10" s="1"/>
  <c r="U445" i="10" a="1"/>
  <c r="U445" i="10" s="1"/>
  <c r="U446" i="10" a="1"/>
  <c r="U446" i="10" s="1"/>
  <c r="U447" i="10" a="1"/>
  <c r="U447" i="10" s="1"/>
  <c r="U448" i="10" a="1"/>
  <c r="U448" i="10" s="1"/>
  <c r="U449" i="10" a="1"/>
  <c r="U449" i="10" s="1"/>
  <c r="U450" i="10" a="1"/>
  <c r="U450" i="10" s="1"/>
  <c r="U451" i="10" a="1"/>
  <c r="U451" i="10" s="1"/>
  <c r="U452" i="10" a="1"/>
  <c r="U452" i="10" s="1"/>
  <c r="U453" i="10" a="1"/>
  <c r="U453" i="10" s="1"/>
  <c r="U454" i="10" a="1"/>
  <c r="U454" i="10" s="1"/>
  <c r="U455" i="10" a="1"/>
  <c r="U455" i="10" s="1"/>
  <c r="U456" i="10" a="1"/>
  <c r="U456" i="10" s="1"/>
  <c r="U457" i="10" a="1"/>
  <c r="U457" i="10" s="1"/>
  <c r="U458" i="10" a="1"/>
  <c r="U458" i="10" s="1"/>
  <c r="U459" i="10" a="1"/>
  <c r="U459" i="10" s="1"/>
  <c r="U460" i="10" a="1"/>
  <c r="U460" i="10" s="1"/>
  <c r="U461" i="10" a="1"/>
  <c r="U461" i="10" s="1"/>
  <c r="U462" i="10" a="1"/>
  <c r="U462" i="10" s="1"/>
  <c r="U463" i="10" a="1"/>
  <c r="U463" i="10" s="1"/>
  <c r="U464" i="10" a="1"/>
  <c r="U464" i="10" s="1"/>
  <c r="U465" i="10" a="1"/>
  <c r="U465" i="10" s="1"/>
  <c r="U466" i="10" a="1"/>
  <c r="U466" i="10" s="1"/>
  <c r="U467" i="10" a="1"/>
  <c r="U467" i="10" s="1"/>
  <c r="U468" i="10" a="1"/>
  <c r="U468" i="10" s="1"/>
  <c r="U469" i="10" a="1"/>
  <c r="U469" i="10" s="1"/>
  <c r="U470" i="10" a="1"/>
  <c r="U470" i="10" s="1"/>
  <c r="U471" i="10" a="1"/>
  <c r="U471" i="10" s="1"/>
  <c r="U472" i="10" a="1"/>
  <c r="U472" i="10" s="1"/>
  <c r="U473" i="10" a="1"/>
  <c r="U473" i="10" s="1"/>
  <c r="U474" i="10" a="1"/>
  <c r="U474" i="10" s="1"/>
  <c r="U475" i="10" a="1"/>
  <c r="U475" i="10" s="1"/>
  <c r="U476" i="10" a="1"/>
  <c r="U476" i="10" s="1"/>
  <c r="U477" i="10" a="1"/>
  <c r="U477" i="10" s="1"/>
  <c r="U478" i="10" a="1"/>
  <c r="U478" i="10" s="1"/>
  <c r="U479" i="10" a="1"/>
  <c r="U479" i="10" s="1"/>
  <c r="U480" i="10" a="1"/>
  <c r="U480" i="10" s="1"/>
  <c r="U481" i="10" a="1"/>
  <c r="U481" i="10" s="1"/>
  <c r="U482" i="10" a="1"/>
  <c r="U482" i="10" s="1"/>
  <c r="U483" i="10" a="1"/>
  <c r="U483" i="10" s="1"/>
  <c r="U484" i="10" a="1"/>
  <c r="U484" i="10" s="1"/>
  <c r="U485" i="10" a="1"/>
  <c r="U485" i="10" s="1"/>
  <c r="U486" i="10" a="1"/>
  <c r="U486" i="10" s="1"/>
  <c r="U487" i="10" a="1"/>
  <c r="U487" i="10" s="1"/>
  <c r="U488" i="10" a="1"/>
  <c r="U488" i="10" s="1"/>
  <c r="U489" i="10" a="1"/>
  <c r="U489" i="10" s="1"/>
  <c r="U490" i="10" a="1"/>
  <c r="U490" i="10" s="1"/>
  <c r="U491" i="10" a="1"/>
  <c r="U491" i="10" s="1"/>
  <c r="U492" i="10" a="1"/>
  <c r="U492" i="10" s="1"/>
  <c r="U493" i="10" a="1"/>
  <c r="U493" i="10" s="1"/>
  <c r="U494" i="10" a="1"/>
  <c r="U494" i="10" s="1"/>
  <c r="U495" i="10" a="1"/>
  <c r="U495" i="10" s="1"/>
  <c r="U496" i="10" a="1"/>
  <c r="U496" i="10" s="1"/>
  <c r="U497" i="10" a="1"/>
  <c r="U497" i="10" s="1"/>
  <c r="U498" i="10" a="1"/>
  <c r="U498" i="10" s="1"/>
  <c r="U499" i="10" a="1"/>
  <c r="U499" i="10" s="1"/>
  <c r="U500" i="10" a="1"/>
  <c r="U500" i="10" s="1"/>
  <c r="U501" i="10" a="1"/>
  <c r="U501" i="10" s="1"/>
  <c r="U502" i="10" a="1"/>
  <c r="U502" i="10" s="1"/>
  <c r="U503" i="10" a="1"/>
  <c r="U503" i="10" s="1"/>
  <c r="U504" i="10" a="1"/>
  <c r="U504" i="10" s="1"/>
  <c r="U505" i="10" a="1"/>
  <c r="U505" i="10" s="1"/>
  <c r="U506" i="10" a="1"/>
  <c r="U506" i="10" s="1"/>
  <c r="U507" i="10" a="1"/>
  <c r="U507" i="10" s="1"/>
  <c r="U508" i="10" a="1"/>
  <c r="U508" i="10" s="1"/>
  <c r="U509" i="10" a="1"/>
  <c r="U509" i="10" s="1"/>
  <c r="U510" i="10" a="1"/>
  <c r="U510" i="10" s="1"/>
  <c r="U511" i="10" a="1"/>
  <c r="U511" i="10" s="1"/>
  <c r="U512" i="10" a="1"/>
  <c r="U512" i="10" s="1"/>
  <c r="U513" i="10" a="1"/>
  <c r="U513" i="10" s="1"/>
  <c r="U514" i="10" a="1"/>
  <c r="U514" i="10" s="1"/>
  <c r="U515" i="10" a="1"/>
  <c r="U515" i="10" s="1"/>
  <c r="U516" i="10" a="1"/>
  <c r="U516" i="10" s="1"/>
  <c r="U517" i="10" a="1"/>
  <c r="U517" i="10" s="1"/>
  <c r="U518" i="10" a="1"/>
  <c r="U518" i="10" s="1"/>
  <c r="U519" i="10" a="1"/>
  <c r="U519" i="10" s="1"/>
  <c r="U520" i="10" a="1"/>
  <c r="U520" i="10" s="1"/>
  <c r="U521" i="10" a="1"/>
  <c r="U521" i="10" s="1"/>
  <c r="U522" i="10" a="1"/>
  <c r="U522" i="10" s="1"/>
  <c r="U523" i="10" a="1"/>
  <c r="U523" i="10" s="1"/>
  <c r="U524" i="10" a="1"/>
  <c r="U524" i="10" s="1"/>
  <c r="U525" i="10" a="1"/>
  <c r="U525" i="10" s="1"/>
  <c r="U526" i="10" a="1"/>
  <c r="U526" i="10" s="1"/>
  <c r="U527" i="10" a="1"/>
  <c r="U527" i="10" s="1"/>
  <c r="U528" i="10" a="1"/>
  <c r="U528" i="10" s="1"/>
  <c r="U529" i="10" a="1"/>
  <c r="U529" i="10" s="1"/>
  <c r="U530" i="10" a="1"/>
  <c r="U530" i="10" s="1"/>
  <c r="U531" i="10" a="1"/>
  <c r="U531" i="10" s="1"/>
  <c r="U532" i="10" a="1"/>
  <c r="U532" i="10" s="1"/>
  <c r="U533" i="10" a="1"/>
  <c r="U533" i="10" s="1"/>
  <c r="U534" i="10" a="1"/>
  <c r="U534" i="10" s="1"/>
  <c r="U535" i="10" a="1"/>
  <c r="U535" i="10" s="1"/>
  <c r="U536" i="10" a="1"/>
  <c r="U536" i="10" s="1"/>
  <c r="U537" i="10" a="1"/>
  <c r="U537" i="10" s="1"/>
  <c r="U538" i="10" a="1"/>
  <c r="U538" i="10" s="1"/>
  <c r="U539" i="10" a="1"/>
  <c r="U539" i="10" s="1"/>
  <c r="U540" i="10" a="1"/>
  <c r="U540" i="10" s="1"/>
  <c r="U541" i="10" a="1"/>
  <c r="U541" i="10" s="1"/>
  <c r="U542" i="10" a="1"/>
  <c r="U542" i="10" s="1"/>
  <c r="U543" i="10" a="1"/>
  <c r="U543" i="10" s="1"/>
  <c r="U544" i="10" a="1"/>
  <c r="U544" i="10" s="1"/>
  <c r="U545" i="10" a="1"/>
  <c r="U545" i="10" s="1"/>
  <c r="U546" i="10" a="1"/>
  <c r="U546" i="10" s="1"/>
  <c r="U547" i="10" a="1"/>
  <c r="U547" i="10" s="1"/>
  <c r="U548" i="10" a="1"/>
  <c r="U548" i="10" s="1"/>
  <c r="U549" i="10" a="1"/>
  <c r="U549" i="10" s="1"/>
  <c r="U550" i="10" a="1"/>
  <c r="U550" i="10" s="1"/>
  <c r="U551" i="10" a="1"/>
  <c r="U551" i="10" s="1"/>
  <c r="U552" i="10" a="1"/>
  <c r="U552" i="10" s="1"/>
  <c r="U553" i="10" a="1"/>
  <c r="U553" i="10" s="1"/>
  <c r="U554" i="10" a="1"/>
  <c r="U554" i="10" s="1"/>
  <c r="U555" i="10" a="1"/>
  <c r="U555" i="10" s="1"/>
  <c r="U556" i="10" a="1"/>
  <c r="U556" i="10" s="1"/>
  <c r="U557" i="10" a="1"/>
  <c r="U557" i="10" s="1"/>
  <c r="U558" i="10" a="1"/>
  <c r="U558" i="10" s="1"/>
  <c r="U559" i="10" a="1"/>
  <c r="U559" i="10" s="1"/>
  <c r="U560" i="10" a="1"/>
  <c r="U560" i="10" s="1"/>
  <c r="U561" i="10" a="1"/>
  <c r="U561" i="10" s="1"/>
  <c r="U562" i="10" a="1"/>
  <c r="U562" i="10" s="1"/>
  <c r="U563" i="10" a="1"/>
  <c r="U563" i="10" s="1"/>
  <c r="U564" i="10" a="1"/>
  <c r="U564" i="10" s="1"/>
  <c r="U565" i="10" a="1"/>
  <c r="U565" i="10" s="1"/>
  <c r="U566" i="10" a="1"/>
  <c r="U566" i="10" s="1"/>
  <c r="U567" i="10" a="1"/>
  <c r="U567" i="10" s="1"/>
  <c r="U568" i="10" a="1"/>
  <c r="U568" i="10" s="1"/>
  <c r="U569" i="10" a="1"/>
  <c r="U569" i="10" s="1"/>
  <c r="U570" i="10" a="1"/>
  <c r="U570" i="10" s="1"/>
  <c r="U571" i="10" a="1"/>
  <c r="U571" i="10" s="1"/>
  <c r="U572" i="10" a="1"/>
  <c r="U572" i="10" s="1"/>
  <c r="U573" i="10" a="1"/>
  <c r="U573" i="10" s="1"/>
  <c r="U574" i="10" a="1"/>
  <c r="U574" i="10" s="1"/>
  <c r="U575" i="10" a="1"/>
  <c r="U575" i="10" s="1"/>
  <c r="U576" i="10" a="1"/>
  <c r="U576" i="10" s="1"/>
  <c r="U577" i="10" a="1"/>
  <c r="U577" i="10" s="1"/>
  <c r="U578" i="10" a="1"/>
  <c r="U578" i="10" s="1"/>
  <c r="U579" i="10" a="1"/>
  <c r="U579" i="10" s="1"/>
  <c r="U580" i="10" a="1"/>
  <c r="U580" i="10" s="1"/>
  <c r="U581" i="10" a="1"/>
  <c r="U581" i="10" s="1"/>
  <c r="U582" i="10" a="1"/>
  <c r="U582" i="10" s="1"/>
  <c r="U583" i="10" a="1"/>
  <c r="U583" i="10" s="1"/>
  <c r="U584" i="10" a="1"/>
  <c r="U584" i="10" s="1"/>
  <c r="U585" i="10" a="1"/>
  <c r="U585" i="10" s="1"/>
  <c r="U586" i="10" a="1"/>
  <c r="U586" i="10" s="1"/>
  <c r="U587" i="10" a="1"/>
  <c r="U587" i="10" s="1"/>
  <c r="U588" i="10" a="1"/>
  <c r="U588" i="10" s="1"/>
  <c r="U589" i="10" a="1"/>
  <c r="U589" i="10" s="1"/>
  <c r="U590" i="10" a="1"/>
  <c r="U590" i="10" s="1"/>
  <c r="U591" i="10" a="1"/>
  <c r="U591" i="10" s="1"/>
  <c r="U592" i="10" a="1"/>
  <c r="U592" i="10" s="1"/>
  <c r="U593" i="10" a="1"/>
  <c r="U593" i="10" s="1"/>
  <c r="U594" i="10" a="1"/>
  <c r="U594" i="10" s="1"/>
  <c r="U595" i="10" a="1"/>
  <c r="U595" i="10" s="1"/>
  <c r="U596" i="10" a="1"/>
  <c r="U596" i="10" s="1"/>
  <c r="U597" i="10" a="1"/>
  <c r="U597" i="10" s="1"/>
  <c r="U598" i="10" a="1"/>
  <c r="U598" i="10" s="1"/>
  <c r="U599" i="10" a="1"/>
  <c r="U599" i="10" s="1"/>
  <c r="U600" i="10" a="1"/>
  <c r="U600" i="10" s="1"/>
  <c r="U601" i="10" a="1"/>
  <c r="U601" i="10" s="1"/>
  <c r="U602" i="10" a="1"/>
  <c r="U602" i="10" s="1"/>
  <c r="U603" i="10" a="1"/>
  <c r="U603" i="10" s="1"/>
  <c r="U604" i="10" a="1"/>
  <c r="U604" i="10" s="1"/>
  <c r="U605" i="10" a="1"/>
  <c r="U605" i="10" s="1"/>
  <c r="U606" i="10" a="1"/>
  <c r="U606" i="10" s="1"/>
  <c r="U607" i="10" a="1"/>
  <c r="U607" i="10" s="1"/>
  <c r="U608" i="10" a="1"/>
  <c r="U608" i="10" s="1"/>
  <c r="U12" i="10" a="1"/>
  <c r="U12" i="10" s="1"/>
  <c r="F12" i="1" a="1"/>
  <c r="F12" i="1" s="1"/>
  <c r="D12" i="1" a="1"/>
  <c r="D12" i="1" s="1"/>
  <c r="F12" i="10" a="1"/>
  <c r="F12" i="10" s="1"/>
  <c r="D12" i="10" a="1"/>
  <c r="D12" i="10" s="1"/>
  <c r="U13" i="1" a="1"/>
  <c r="U13" i="1" s="1"/>
  <c r="U14" i="1" a="1"/>
  <c r="U14" i="1" s="1"/>
  <c r="U15" i="1" a="1"/>
  <c r="U15" i="1" s="1"/>
  <c r="U16" i="1" a="1"/>
  <c r="U16" i="1" s="1"/>
  <c r="U17" i="1" a="1"/>
  <c r="U17" i="1" s="1"/>
  <c r="U18" i="1" a="1"/>
  <c r="U18" i="1" s="1"/>
  <c r="U19" i="1" a="1"/>
  <c r="U19" i="1" s="1"/>
  <c r="U20" i="1" a="1"/>
  <c r="U20" i="1" s="1"/>
  <c r="U21" i="1" a="1"/>
  <c r="U21" i="1" s="1"/>
  <c r="U22" i="1" a="1"/>
  <c r="U22" i="1" s="1"/>
  <c r="U23" i="1" a="1"/>
  <c r="U23" i="1" s="1"/>
  <c r="U24" i="1" a="1"/>
  <c r="U24" i="1" s="1"/>
  <c r="U25" i="1" a="1"/>
  <c r="U25" i="1" s="1"/>
  <c r="U26" i="1" a="1"/>
  <c r="U26" i="1" s="1"/>
  <c r="U27" i="1" a="1"/>
  <c r="U27" i="1" s="1"/>
  <c r="U28" i="1" a="1"/>
  <c r="U28" i="1" s="1"/>
  <c r="U29" i="1" a="1"/>
  <c r="U29" i="1" s="1"/>
  <c r="U30" i="1" a="1"/>
  <c r="U30" i="1" s="1"/>
  <c r="U31" i="1" a="1"/>
  <c r="U31" i="1" s="1"/>
  <c r="U32" i="1" a="1"/>
  <c r="U32" i="1" s="1"/>
  <c r="U33" i="1" a="1"/>
  <c r="U33" i="1" s="1"/>
  <c r="U34" i="1" a="1"/>
  <c r="U34" i="1" s="1"/>
  <c r="U35" i="1" a="1"/>
  <c r="U35" i="1" s="1"/>
  <c r="U36" i="1" a="1"/>
  <c r="U36" i="1"/>
  <c r="U37" i="1" a="1"/>
  <c r="U37" i="1" s="1"/>
  <c r="U38" i="1" a="1"/>
  <c r="U38" i="1" s="1"/>
  <c r="U39" i="1" a="1"/>
  <c r="U39" i="1" s="1"/>
  <c r="U40" i="1" a="1"/>
  <c r="U40" i="1" s="1"/>
  <c r="U41" i="1" a="1"/>
  <c r="U41" i="1" s="1"/>
  <c r="U42" i="1" a="1"/>
  <c r="U42" i="1" s="1"/>
  <c r="U43" i="1" a="1"/>
  <c r="U43" i="1" s="1"/>
  <c r="U44" i="1" a="1"/>
  <c r="U44" i="1" s="1"/>
  <c r="U45" i="1" a="1"/>
  <c r="U45" i="1" s="1"/>
  <c r="U46" i="1" a="1"/>
  <c r="U46" i="1" s="1"/>
  <c r="U47" i="1" a="1"/>
  <c r="U47" i="1" s="1"/>
  <c r="U48" i="1" a="1"/>
  <c r="U48" i="1" s="1"/>
  <c r="U49" i="1" a="1"/>
  <c r="U49" i="1" s="1"/>
  <c r="U50" i="1" a="1"/>
  <c r="U50" i="1" s="1"/>
  <c r="U51" i="1" a="1"/>
  <c r="U51" i="1" s="1"/>
  <c r="U52" i="1" a="1"/>
  <c r="U52" i="1" s="1"/>
  <c r="U53" i="1" a="1"/>
  <c r="U53" i="1" s="1"/>
  <c r="U54" i="1" a="1"/>
  <c r="U54" i="1" s="1"/>
  <c r="U55" i="1" a="1"/>
  <c r="U55" i="1" s="1"/>
  <c r="U56" i="1" a="1"/>
  <c r="U56" i="1" s="1"/>
  <c r="U57" i="1" a="1"/>
  <c r="U57" i="1" s="1"/>
  <c r="U58" i="1" a="1"/>
  <c r="U58" i="1" s="1"/>
  <c r="U59" i="1" a="1"/>
  <c r="U59" i="1" s="1"/>
  <c r="U60" i="1" a="1"/>
  <c r="U60" i="1" s="1"/>
  <c r="U61" i="1" a="1"/>
  <c r="U61" i="1" s="1"/>
  <c r="U62" i="1" a="1"/>
  <c r="U62" i="1" s="1"/>
  <c r="U63" i="1" a="1"/>
  <c r="U63" i="1" s="1"/>
  <c r="U64" i="1" a="1"/>
  <c r="U64" i="1" s="1"/>
  <c r="U65" i="1" a="1"/>
  <c r="U65" i="1" s="1"/>
  <c r="U66" i="1" a="1"/>
  <c r="U66" i="1" s="1"/>
  <c r="U67" i="1" a="1"/>
  <c r="U67" i="1" s="1"/>
  <c r="U68" i="1" a="1"/>
  <c r="U68" i="1" s="1"/>
  <c r="U69" i="1" a="1"/>
  <c r="U69" i="1" s="1"/>
  <c r="U70" i="1" a="1"/>
  <c r="U70" i="1" s="1"/>
  <c r="U71" i="1" a="1"/>
  <c r="U71" i="1" s="1"/>
  <c r="U72" i="1" a="1"/>
  <c r="U72" i="1" s="1"/>
  <c r="U73" i="1" a="1"/>
  <c r="U73" i="1" s="1"/>
  <c r="U74" i="1" a="1"/>
  <c r="U74" i="1" s="1"/>
  <c r="U75" i="1" a="1"/>
  <c r="U75" i="1" s="1"/>
  <c r="U76" i="1" a="1"/>
  <c r="U76" i="1" s="1"/>
  <c r="U77" i="1" a="1"/>
  <c r="U77" i="1" s="1"/>
  <c r="U78" i="1" a="1"/>
  <c r="U78" i="1" s="1"/>
  <c r="U79" i="1" a="1"/>
  <c r="U79" i="1" s="1"/>
  <c r="U80" i="1" a="1"/>
  <c r="U80" i="1" s="1"/>
  <c r="U81" i="1" a="1"/>
  <c r="U81" i="1" s="1"/>
  <c r="U82" i="1" a="1"/>
  <c r="U82" i="1" s="1"/>
  <c r="U83" i="1" a="1"/>
  <c r="U83" i="1" s="1"/>
  <c r="U84" i="1" a="1"/>
  <c r="U84" i="1" s="1"/>
  <c r="U85" i="1" a="1"/>
  <c r="U85" i="1" s="1"/>
  <c r="U86" i="1" a="1"/>
  <c r="U86" i="1" s="1"/>
  <c r="U87" i="1" a="1"/>
  <c r="U87" i="1" s="1"/>
  <c r="U88" i="1" a="1"/>
  <c r="U88" i="1" s="1"/>
  <c r="U89" i="1" a="1"/>
  <c r="U89" i="1" s="1"/>
  <c r="U90" i="1" a="1"/>
  <c r="U90" i="1" s="1"/>
  <c r="U91" i="1" a="1"/>
  <c r="U91" i="1" s="1"/>
  <c r="U92" i="1" a="1"/>
  <c r="U92" i="1" s="1"/>
  <c r="U93" i="1" a="1"/>
  <c r="U93" i="1" s="1"/>
  <c r="U94" i="1" a="1"/>
  <c r="U94" i="1" s="1"/>
  <c r="U95" i="1" a="1"/>
  <c r="U95" i="1" s="1"/>
  <c r="U96" i="1" a="1"/>
  <c r="U96" i="1" s="1"/>
  <c r="U97" i="1" a="1"/>
  <c r="U97" i="1" s="1"/>
  <c r="U98" i="1" a="1"/>
  <c r="U98" i="1" s="1"/>
  <c r="U99" i="1" a="1"/>
  <c r="U99" i="1" s="1"/>
  <c r="U100" i="1" a="1"/>
  <c r="U100" i="1" s="1"/>
  <c r="U101" i="1" a="1"/>
  <c r="U101" i="1" s="1"/>
  <c r="U102" i="1" a="1"/>
  <c r="U102" i="1" s="1"/>
  <c r="U103" i="1" a="1"/>
  <c r="U103" i="1" s="1"/>
  <c r="U104" i="1" a="1"/>
  <c r="U104" i="1" s="1"/>
  <c r="U105" i="1" a="1"/>
  <c r="U105" i="1" s="1"/>
  <c r="U106" i="1" a="1"/>
  <c r="U106" i="1" s="1"/>
  <c r="U107" i="1" a="1"/>
  <c r="U107" i="1" s="1"/>
  <c r="U108" i="1" a="1"/>
  <c r="U108" i="1" s="1"/>
  <c r="U109" i="1" a="1"/>
  <c r="U109" i="1" s="1"/>
  <c r="U110" i="1" a="1"/>
  <c r="U110" i="1" s="1"/>
  <c r="U111" i="1" a="1"/>
  <c r="U111" i="1" s="1"/>
  <c r="U112" i="1" a="1"/>
  <c r="U112" i="1" s="1"/>
  <c r="U113" i="1" a="1"/>
  <c r="U113" i="1" s="1"/>
  <c r="U114" i="1" a="1"/>
  <c r="U114" i="1" s="1"/>
  <c r="U115" i="1" a="1"/>
  <c r="U115" i="1" s="1"/>
  <c r="U116" i="1" a="1"/>
  <c r="U116" i="1" s="1"/>
  <c r="U117" i="1" a="1"/>
  <c r="U117" i="1" s="1"/>
  <c r="U118" i="1" a="1"/>
  <c r="U118" i="1" s="1"/>
  <c r="U119" i="1" a="1"/>
  <c r="U119" i="1" s="1"/>
  <c r="U120" i="1" a="1"/>
  <c r="U120" i="1" s="1"/>
  <c r="U121" i="1" a="1"/>
  <c r="U121" i="1" s="1"/>
  <c r="U122" i="1" a="1"/>
  <c r="U122" i="1" s="1"/>
  <c r="U123" i="1" a="1"/>
  <c r="U123" i="1" s="1"/>
  <c r="U124" i="1" a="1"/>
  <c r="U124" i="1" s="1"/>
  <c r="U125" i="1" a="1"/>
  <c r="U125" i="1" s="1"/>
  <c r="U126" i="1" a="1"/>
  <c r="U126" i="1" s="1"/>
  <c r="U127" i="1" a="1"/>
  <c r="U127" i="1" s="1"/>
  <c r="U128" i="1" a="1"/>
  <c r="U128" i="1" s="1"/>
  <c r="U129" i="1" a="1"/>
  <c r="U129" i="1" s="1"/>
  <c r="U130" i="1" a="1"/>
  <c r="U130" i="1" s="1"/>
  <c r="U131" i="1" a="1"/>
  <c r="U131" i="1" s="1"/>
  <c r="U132" i="1" a="1"/>
  <c r="U132" i="1" s="1"/>
  <c r="U133" i="1" a="1"/>
  <c r="U133" i="1" s="1"/>
  <c r="U134" i="1" a="1"/>
  <c r="U134" i="1" s="1"/>
  <c r="U135" i="1" a="1"/>
  <c r="U135" i="1" s="1"/>
  <c r="U136" i="1" a="1"/>
  <c r="U136" i="1" s="1"/>
  <c r="U137" i="1" a="1"/>
  <c r="U137" i="1" s="1"/>
  <c r="U138" i="1" a="1"/>
  <c r="U138" i="1" s="1"/>
  <c r="U139" i="1" a="1"/>
  <c r="U139" i="1" s="1"/>
  <c r="U140" i="1" a="1"/>
  <c r="U140" i="1"/>
  <c r="U141" i="1" a="1"/>
  <c r="U141" i="1" s="1"/>
  <c r="U142" i="1" a="1"/>
  <c r="U142" i="1" s="1"/>
  <c r="U143" i="1" a="1"/>
  <c r="U143" i="1" s="1"/>
  <c r="U144" i="1" a="1"/>
  <c r="U144" i="1" s="1"/>
  <c r="U145" i="1" a="1"/>
  <c r="U145" i="1" s="1"/>
  <c r="U146" i="1" a="1"/>
  <c r="U146" i="1" s="1"/>
  <c r="U147" i="1" a="1"/>
  <c r="U147" i="1" s="1"/>
  <c r="U148" i="1" a="1"/>
  <c r="U148" i="1" s="1"/>
  <c r="U149" i="1" a="1"/>
  <c r="U149" i="1" s="1"/>
  <c r="U150" i="1" a="1"/>
  <c r="U150" i="1" s="1"/>
  <c r="U151" i="1" a="1"/>
  <c r="U151" i="1" s="1"/>
  <c r="U152" i="1" a="1"/>
  <c r="U152" i="1" s="1"/>
  <c r="U153" i="1" a="1"/>
  <c r="U153" i="1" s="1"/>
  <c r="U154" i="1" a="1"/>
  <c r="U154" i="1" s="1"/>
  <c r="U155" i="1" a="1"/>
  <c r="U155" i="1" s="1"/>
  <c r="U156" i="1" a="1"/>
  <c r="U156" i="1" s="1"/>
  <c r="U157" i="1" a="1"/>
  <c r="U157" i="1" s="1"/>
  <c r="U158" i="1" a="1"/>
  <c r="U158" i="1" s="1"/>
  <c r="U159" i="1" a="1"/>
  <c r="U159" i="1" s="1"/>
  <c r="U160" i="1" a="1"/>
  <c r="U160" i="1" s="1"/>
  <c r="U161" i="1" a="1"/>
  <c r="U161" i="1" s="1"/>
  <c r="U162" i="1" a="1"/>
  <c r="U162" i="1" s="1"/>
  <c r="U163" i="1" a="1"/>
  <c r="U163" i="1" s="1"/>
  <c r="U164" i="1" a="1"/>
  <c r="U164" i="1" s="1"/>
  <c r="U165" i="1" a="1"/>
  <c r="U165" i="1" s="1"/>
  <c r="U166" i="1" a="1"/>
  <c r="U166" i="1" s="1"/>
  <c r="U167" i="1" a="1"/>
  <c r="U167" i="1" s="1"/>
  <c r="U168" i="1" a="1"/>
  <c r="U168" i="1" s="1"/>
  <c r="U169" i="1" a="1"/>
  <c r="U169" i="1" s="1"/>
  <c r="U170" i="1" a="1"/>
  <c r="U170" i="1" s="1"/>
  <c r="U171" i="1" a="1"/>
  <c r="U171" i="1" s="1"/>
  <c r="U172" i="1" a="1"/>
  <c r="U172" i="1" s="1"/>
  <c r="U173" i="1" a="1"/>
  <c r="U173" i="1" s="1"/>
  <c r="U174" i="1" a="1"/>
  <c r="U174" i="1" s="1"/>
  <c r="U175" i="1" a="1"/>
  <c r="U175" i="1" s="1"/>
  <c r="U176" i="1" a="1"/>
  <c r="U176" i="1" s="1"/>
  <c r="U177" i="1" a="1"/>
  <c r="U177" i="1" s="1"/>
  <c r="U178" i="1" a="1"/>
  <c r="U178" i="1" s="1"/>
  <c r="U179" i="1" a="1"/>
  <c r="U179" i="1" s="1"/>
  <c r="U180" i="1" a="1"/>
  <c r="U180" i="1" s="1"/>
  <c r="U181" i="1" a="1"/>
  <c r="U181" i="1" s="1"/>
  <c r="U182" i="1" a="1"/>
  <c r="U182" i="1" s="1"/>
  <c r="U183" i="1" a="1"/>
  <c r="U183" i="1" s="1"/>
  <c r="U184" i="1" a="1"/>
  <c r="U184" i="1" s="1"/>
  <c r="U185" i="1" a="1"/>
  <c r="U185" i="1" s="1"/>
  <c r="U186" i="1" a="1"/>
  <c r="U186" i="1" s="1"/>
  <c r="U187" i="1" a="1"/>
  <c r="U187" i="1" s="1"/>
  <c r="U188" i="1" a="1"/>
  <c r="U188" i="1" s="1"/>
  <c r="U189" i="1" a="1"/>
  <c r="U189" i="1" s="1"/>
  <c r="U190" i="1" a="1"/>
  <c r="U190" i="1" s="1"/>
  <c r="U191" i="1" a="1"/>
  <c r="U191" i="1" s="1"/>
  <c r="U192" i="1" a="1"/>
  <c r="U192" i="1" s="1"/>
  <c r="U193" i="1" a="1"/>
  <c r="U193" i="1" s="1"/>
  <c r="U194" i="1" a="1"/>
  <c r="U194" i="1" s="1"/>
  <c r="U195" i="1" a="1"/>
  <c r="U195" i="1" s="1"/>
  <c r="U196" i="1" a="1"/>
  <c r="U196" i="1" s="1"/>
  <c r="U197" i="1" a="1"/>
  <c r="U197" i="1" s="1"/>
  <c r="U198" i="1" a="1"/>
  <c r="U198" i="1" s="1"/>
  <c r="U199" i="1" a="1"/>
  <c r="U199" i="1" s="1"/>
  <c r="U200" i="1" a="1"/>
  <c r="U200" i="1" s="1"/>
  <c r="U201" i="1" a="1"/>
  <c r="U201" i="1" s="1"/>
  <c r="U202" i="1" a="1"/>
  <c r="U202" i="1" s="1"/>
  <c r="U203" i="1" a="1"/>
  <c r="U203" i="1" s="1"/>
  <c r="U204" i="1" a="1"/>
  <c r="U204" i="1" s="1"/>
  <c r="U205" i="1" a="1"/>
  <c r="U205" i="1" s="1"/>
  <c r="U206" i="1" a="1"/>
  <c r="U206" i="1" s="1"/>
  <c r="U207" i="1" a="1"/>
  <c r="U207" i="1" s="1"/>
  <c r="U208" i="1" a="1"/>
  <c r="U208" i="1" s="1"/>
  <c r="U209" i="1" a="1"/>
  <c r="U209" i="1" s="1"/>
  <c r="U210" i="1" a="1"/>
  <c r="U210" i="1" s="1"/>
  <c r="U211" i="1" a="1"/>
  <c r="U211" i="1" s="1"/>
  <c r="U212" i="1" a="1"/>
  <c r="U212" i="1" s="1"/>
  <c r="U213" i="1" a="1"/>
  <c r="U213" i="1" s="1"/>
  <c r="U214" i="1" a="1"/>
  <c r="U214" i="1" s="1"/>
  <c r="U215" i="1" a="1"/>
  <c r="U215" i="1" s="1"/>
  <c r="U216" i="1" a="1"/>
  <c r="U216" i="1" s="1"/>
  <c r="U217" i="1" a="1"/>
  <c r="U217" i="1" s="1"/>
  <c r="U218" i="1" a="1"/>
  <c r="U218" i="1" s="1"/>
  <c r="U219" i="1" a="1"/>
  <c r="U219" i="1" s="1"/>
  <c r="U220" i="1" a="1"/>
  <c r="U220" i="1" s="1"/>
  <c r="U221" i="1" a="1"/>
  <c r="U221" i="1" s="1"/>
  <c r="U222" i="1" a="1"/>
  <c r="U222" i="1" s="1"/>
  <c r="U223" i="1" a="1"/>
  <c r="U223" i="1" s="1"/>
  <c r="U224" i="1" a="1"/>
  <c r="U224" i="1" s="1"/>
  <c r="U225" i="1" a="1"/>
  <c r="U225" i="1" s="1"/>
  <c r="U226" i="1" a="1"/>
  <c r="U226" i="1" s="1"/>
  <c r="U227" i="1" a="1"/>
  <c r="U227" i="1" s="1"/>
  <c r="U228" i="1" a="1"/>
  <c r="U228" i="1" s="1"/>
  <c r="U229" i="1" a="1"/>
  <c r="U229" i="1" s="1"/>
  <c r="U230" i="1" a="1"/>
  <c r="U230" i="1" s="1"/>
  <c r="U231" i="1" a="1"/>
  <c r="U231" i="1" s="1"/>
  <c r="U232" i="1" a="1"/>
  <c r="U232" i="1" s="1"/>
  <c r="U233" i="1" a="1"/>
  <c r="U233" i="1" s="1"/>
  <c r="U234" i="1" a="1"/>
  <c r="U234" i="1" s="1"/>
  <c r="U235" i="1" a="1"/>
  <c r="U235" i="1" s="1"/>
  <c r="U236" i="1" a="1"/>
  <c r="U236" i="1" s="1"/>
  <c r="U237" i="1" a="1"/>
  <c r="U237" i="1" s="1"/>
  <c r="U238" i="1" a="1"/>
  <c r="U238" i="1" s="1"/>
  <c r="U239" i="1" a="1"/>
  <c r="U239" i="1" s="1"/>
  <c r="U240" i="1" a="1"/>
  <c r="U240" i="1" s="1"/>
  <c r="U241" i="1" a="1"/>
  <c r="U241" i="1" s="1"/>
  <c r="U242" i="1" a="1"/>
  <c r="U242" i="1" s="1"/>
  <c r="U243" i="1" a="1"/>
  <c r="U243" i="1" s="1"/>
  <c r="U244" i="1" a="1"/>
  <c r="U244" i="1" s="1"/>
  <c r="U245" i="1" a="1"/>
  <c r="U245" i="1" s="1"/>
  <c r="U246" i="1" a="1"/>
  <c r="U246" i="1" s="1"/>
  <c r="U247" i="1" a="1"/>
  <c r="U247" i="1" s="1"/>
  <c r="U248" i="1" a="1"/>
  <c r="U248" i="1" s="1"/>
  <c r="U249" i="1" a="1"/>
  <c r="U249" i="1" s="1"/>
  <c r="U250" i="1" a="1"/>
  <c r="U250" i="1" s="1"/>
  <c r="U251" i="1" a="1"/>
  <c r="U251" i="1" s="1"/>
  <c r="U252" i="1" a="1"/>
  <c r="U252" i="1" s="1"/>
  <c r="U253" i="1" a="1"/>
  <c r="U253" i="1" s="1"/>
  <c r="U254" i="1" a="1"/>
  <c r="U254" i="1" s="1"/>
  <c r="U255" i="1" a="1"/>
  <c r="U255" i="1" s="1"/>
  <c r="U256" i="1" a="1"/>
  <c r="U256" i="1" s="1"/>
  <c r="U257" i="1" a="1"/>
  <c r="U257" i="1" s="1"/>
  <c r="U258" i="1" a="1"/>
  <c r="U258" i="1" s="1"/>
  <c r="U259" i="1" a="1"/>
  <c r="U259" i="1" s="1"/>
  <c r="U260" i="1" a="1"/>
  <c r="U260" i="1" s="1"/>
  <c r="U261" i="1" a="1"/>
  <c r="U261" i="1" s="1"/>
  <c r="U262" i="1" a="1"/>
  <c r="U262" i="1" s="1"/>
  <c r="U263" i="1" a="1"/>
  <c r="U263" i="1" s="1"/>
  <c r="U264" i="1" a="1"/>
  <c r="U264" i="1" s="1"/>
  <c r="U265" i="1" a="1"/>
  <c r="U265" i="1" s="1"/>
  <c r="U266" i="1" a="1"/>
  <c r="U266" i="1" s="1"/>
  <c r="U267" i="1" a="1"/>
  <c r="U267" i="1" s="1"/>
  <c r="U268" i="1" a="1"/>
  <c r="U268" i="1" s="1"/>
  <c r="U269" i="1" a="1"/>
  <c r="U269" i="1" s="1"/>
  <c r="U270" i="1" a="1"/>
  <c r="U270" i="1" s="1"/>
  <c r="U271" i="1" a="1"/>
  <c r="U271" i="1" s="1"/>
  <c r="U272" i="1" a="1"/>
  <c r="U272" i="1" s="1"/>
  <c r="U273" i="1" a="1"/>
  <c r="U273" i="1" s="1"/>
  <c r="U274" i="1" a="1"/>
  <c r="U274" i="1" s="1"/>
  <c r="U275" i="1" a="1"/>
  <c r="U275" i="1" s="1"/>
  <c r="U276" i="1" a="1"/>
  <c r="U276" i="1" s="1"/>
  <c r="U277" i="1" a="1"/>
  <c r="U277" i="1" s="1"/>
  <c r="U278" i="1" a="1"/>
  <c r="U278" i="1" s="1"/>
  <c r="U279" i="1" a="1"/>
  <c r="U279" i="1" s="1"/>
  <c r="U280" i="1" a="1"/>
  <c r="U280" i="1" s="1"/>
  <c r="U281" i="1" a="1"/>
  <c r="U281" i="1" s="1"/>
  <c r="U282" i="1" a="1"/>
  <c r="U282" i="1" s="1"/>
  <c r="U283" i="1" a="1"/>
  <c r="U283" i="1" s="1"/>
  <c r="U284" i="1" a="1"/>
  <c r="U284" i="1" s="1"/>
  <c r="U285" i="1" a="1"/>
  <c r="U285" i="1" s="1"/>
  <c r="U286" i="1" a="1"/>
  <c r="U286" i="1" s="1"/>
  <c r="U287" i="1" a="1"/>
  <c r="U287" i="1" s="1"/>
  <c r="U288" i="1" a="1"/>
  <c r="U288" i="1" s="1"/>
  <c r="U289" i="1" a="1"/>
  <c r="U289" i="1" s="1"/>
  <c r="U290" i="1" a="1"/>
  <c r="U290" i="1" s="1"/>
  <c r="U291" i="1" a="1"/>
  <c r="U291" i="1" s="1"/>
  <c r="U292" i="1" a="1"/>
  <c r="U292" i="1" s="1"/>
  <c r="U293" i="1" a="1"/>
  <c r="U293" i="1" s="1"/>
  <c r="U294" i="1" a="1"/>
  <c r="U294" i="1" s="1"/>
  <c r="U295" i="1" a="1"/>
  <c r="U295" i="1" s="1"/>
  <c r="U296" i="1" a="1"/>
  <c r="U296" i="1" s="1"/>
  <c r="U297" i="1" a="1"/>
  <c r="U297" i="1" s="1"/>
  <c r="U298" i="1" a="1"/>
  <c r="U298" i="1" s="1"/>
  <c r="U299" i="1" a="1"/>
  <c r="U299" i="1" s="1"/>
  <c r="U300" i="1" a="1"/>
  <c r="U300" i="1" s="1"/>
  <c r="U301" i="1" a="1"/>
  <c r="U301" i="1" s="1"/>
  <c r="U302" i="1" a="1"/>
  <c r="U302" i="1" s="1"/>
  <c r="U303" i="1" a="1"/>
  <c r="U303" i="1" s="1"/>
  <c r="U304" i="1" a="1"/>
  <c r="U304" i="1" s="1"/>
  <c r="U305" i="1" a="1"/>
  <c r="U305" i="1" s="1"/>
  <c r="U306" i="1" a="1"/>
  <c r="U306" i="1" s="1"/>
  <c r="U307" i="1" a="1"/>
  <c r="U307" i="1" s="1"/>
  <c r="U308" i="1" a="1"/>
  <c r="U308" i="1" s="1"/>
  <c r="U309" i="1" a="1"/>
  <c r="U309" i="1" s="1"/>
  <c r="U310" i="1" a="1"/>
  <c r="U310" i="1" s="1"/>
  <c r="U311" i="1" a="1"/>
  <c r="U311" i="1" s="1"/>
  <c r="U312" i="1" a="1"/>
  <c r="U312" i="1" s="1"/>
  <c r="U313" i="1" a="1"/>
  <c r="U313" i="1" s="1"/>
  <c r="U314" i="1" a="1"/>
  <c r="U314" i="1" s="1"/>
  <c r="U315" i="1" a="1"/>
  <c r="U315" i="1" s="1"/>
  <c r="U316" i="1" a="1"/>
  <c r="U316" i="1" s="1"/>
  <c r="U317" i="1" a="1"/>
  <c r="U317" i="1" s="1"/>
  <c r="U318" i="1" a="1"/>
  <c r="U318" i="1" s="1"/>
  <c r="U319" i="1" a="1"/>
  <c r="U319" i="1" s="1"/>
  <c r="U320" i="1" a="1"/>
  <c r="U320" i="1" s="1"/>
  <c r="U321" i="1" a="1"/>
  <c r="U321" i="1" s="1"/>
  <c r="U322" i="1" a="1"/>
  <c r="U322" i="1" s="1"/>
  <c r="U323" i="1" a="1"/>
  <c r="U323" i="1" s="1"/>
  <c r="U324" i="1" a="1"/>
  <c r="U324" i="1" s="1"/>
  <c r="U325" i="1" a="1"/>
  <c r="U325" i="1" s="1"/>
  <c r="U326" i="1" a="1"/>
  <c r="U326" i="1" s="1"/>
  <c r="U327" i="1" a="1"/>
  <c r="U327" i="1" s="1"/>
  <c r="U328" i="1" a="1"/>
  <c r="U328" i="1" s="1"/>
  <c r="U329" i="1" a="1"/>
  <c r="U329" i="1" s="1"/>
  <c r="U330" i="1" a="1"/>
  <c r="U330" i="1" s="1"/>
  <c r="U331" i="1" a="1"/>
  <c r="U331" i="1" s="1"/>
  <c r="U332" i="1" a="1"/>
  <c r="U332" i="1" s="1"/>
  <c r="U333" i="1" a="1"/>
  <c r="U333" i="1" s="1"/>
  <c r="U334" i="1" a="1"/>
  <c r="U334" i="1" s="1"/>
  <c r="U335" i="1" a="1"/>
  <c r="U335" i="1" s="1"/>
  <c r="U336" i="1" a="1"/>
  <c r="U336" i="1" s="1"/>
  <c r="U337" i="1" a="1"/>
  <c r="U337" i="1" s="1"/>
  <c r="U338" i="1" a="1"/>
  <c r="U338" i="1" s="1"/>
  <c r="U339" i="1" a="1"/>
  <c r="U339" i="1" s="1"/>
  <c r="U340" i="1" a="1"/>
  <c r="U340" i="1" s="1"/>
  <c r="U341" i="1" a="1"/>
  <c r="U341" i="1" s="1"/>
  <c r="U342" i="1" a="1"/>
  <c r="U342" i="1" s="1"/>
  <c r="U343" i="1" a="1"/>
  <c r="U343" i="1" s="1"/>
  <c r="U344" i="1" a="1"/>
  <c r="U344" i="1" s="1"/>
  <c r="U345" i="1" a="1"/>
  <c r="U345" i="1" s="1"/>
  <c r="U346" i="1" a="1"/>
  <c r="U346" i="1" s="1"/>
  <c r="U347" i="1" a="1"/>
  <c r="U347" i="1" s="1"/>
  <c r="U348" i="1" a="1"/>
  <c r="U348" i="1" s="1"/>
  <c r="U349" i="1" a="1"/>
  <c r="U349" i="1" s="1"/>
  <c r="U350" i="1" a="1"/>
  <c r="U350" i="1" s="1"/>
  <c r="U351" i="1" a="1"/>
  <c r="U351" i="1" s="1"/>
  <c r="U352" i="1" a="1"/>
  <c r="U352" i="1" s="1"/>
  <c r="U353" i="1" a="1"/>
  <c r="U353" i="1" s="1"/>
  <c r="U354" i="1" a="1"/>
  <c r="U354" i="1" s="1"/>
  <c r="U355" i="1" a="1"/>
  <c r="U355" i="1" s="1"/>
  <c r="U356" i="1" a="1"/>
  <c r="U356" i="1" s="1"/>
  <c r="U357" i="1" a="1"/>
  <c r="U357" i="1" s="1"/>
  <c r="U358" i="1" a="1"/>
  <c r="U358" i="1" s="1"/>
  <c r="U359" i="1" a="1"/>
  <c r="U359" i="1" s="1"/>
  <c r="U360" i="1" a="1"/>
  <c r="U360" i="1" s="1"/>
  <c r="U361" i="1" a="1"/>
  <c r="U361" i="1" s="1"/>
  <c r="U362" i="1" a="1"/>
  <c r="U362" i="1" s="1"/>
  <c r="U363" i="1" a="1"/>
  <c r="U363" i="1" s="1"/>
  <c r="U364" i="1" a="1"/>
  <c r="U364" i="1" s="1"/>
  <c r="U365" i="1" a="1"/>
  <c r="U365" i="1" s="1"/>
  <c r="U366" i="1" a="1"/>
  <c r="U366" i="1" s="1"/>
  <c r="U367" i="1" a="1"/>
  <c r="U367" i="1" s="1"/>
  <c r="U368" i="1" a="1"/>
  <c r="U368" i="1" s="1"/>
  <c r="U369" i="1" a="1"/>
  <c r="U369" i="1" s="1"/>
  <c r="U370" i="1" a="1"/>
  <c r="U370" i="1" s="1"/>
  <c r="U371" i="1" a="1"/>
  <c r="U371" i="1" s="1"/>
  <c r="U372" i="1" a="1"/>
  <c r="U372" i="1" s="1"/>
  <c r="U373" i="1" a="1"/>
  <c r="U373" i="1" s="1"/>
  <c r="U374" i="1" a="1"/>
  <c r="U374" i="1" s="1"/>
  <c r="U375" i="1" a="1"/>
  <c r="U375" i="1" s="1"/>
  <c r="U376" i="1" a="1"/>
  <c r="U376" i="1" s="1"/>
  <c r="U377" i="1" a="1"/>
  <c r="U377" i="1" s="1"/>
  <c r="U378" i="1" a="1"/>
  <c r="U378" i="1" s="1"/>
  <c r="U379" i="1" a="1"/>
  <c r="U379" i="1" s="1"/>
  <c r="U380" i="1" a="1"/>
  <c r="U380" i="1" s="1"/>
  <c r="U381" i="1" a="1"/>
  <c r="U381" i="1" s="1"/>
  <c r="U382" i="1" a="1"/>
  <c r="U382" i="1" s="1"/>
  <c r="U383" i="1" a="1"/>
  <c r="U383" i="1" s="1"/>
  <c r="U384" i="1" a="1"/>
  <c r="U384" i="1" s="1"/>
  <c r="U385" i="1" a="1"/>
  <c r="U385" i="1" s="1"/>
  <c r="U386" i="1" a="1"/>
  <c r="U386" i="1" s="1"/>
  <c r="U387" i="1" a="1"/>
  <c r="U387" i="1" s="1"/>
  <c r="U388" i="1" a="1"/>
  <c r="U388" i="1" s="1"/>
  <c r="U389" i="1" a="1"/>
  <c r="U389" i="1" s="1"/>
  <c r="U390" i="1" a="1"/>
  <c r="U390" i="1" s="1"/>
  <c r="U391" i="1" a="1"/>
  <c r="U391" i="1" s="1"/>
  <c r="U392" i="1" a="1"/>
  <c r="U392" i="1" s="1"/>
  <c r="U393" i="1" a="1"/>
  <c r="U393" i="1" s="1"/>
  <c r="U394" i="1" a="1"/>
  <c r="U394" i="1" s="1"/>
  <c r="U395" i="1" a="1"/>
  <c r="U395" i="1" s="1"/>
  <c r="U396" i="1" a="1"/>
  <c r="U396" i="1" s="1"/>
  <c r="U397" i="1" a="1"/>
  <c r="U397" i="1" s="1"/>
  <c r="U398" i="1" a="1"/>
  <c r="U398" i="1" s="1"/>
  <c r="U399" i="1" a="1"/>
  <c r="U399" i="1" s="1"/>
  <c r="U400" i="1" a="1"/>
  <c r="U400" i="1" s="1"/>
  <c r="U401" i="1" a="1"/>
  <c r="U401" i="1" s="1"/>
  <c r="U402" i="1" a="1"/>
  <c r="U402" i="1" s="1"/>
  <c r="U403" i="1" a="1"/>
  <c r="U403" i="1" s="1"/>
  <c r="U404" i="1" a="1"/>
  <c r="U404" i="1" s="1"/>
  <c r="U405" i="1" a="1"/>
  <c r="U405" i="1" s="1"/>
  <c r="U406" i="1" a="1"/>
  <c r="U406" i="1" s="1"/>
  <c r="U407" i="1" a="1"/>
  <c r="U407" i="1" s="1"/>
  <c r="U408" i="1" a="1"/>
  <c r="U408" i="1" s="1"/>
  <c r="U409" i="1" a="1"/>
  <c r="U409" i="1" s="1"/>
  <c r="U410" i="1" a="1"/>
  <c r="U410" i="1" s="1"/>
  <c r="U411" i="1" a="1"/>
  <c r="U411" i="1" s="1"/>
  <c r="U412" i="1" a="1"/>
  <c r="U412" i="1" s="1"/>
  <c r="U413" i="1" a="1"/>
  <c r="U413" i="1" s="1"/>
  <c r="U414" i="1" a="1"/>
  <c r="U414" i="1" s="1"/>
  <c r="U415" i="1" a="1"/>
  <c r="U415" i="1" s="1"/>
  <c r="U416" i="1" a="1"/>
  <c r="U416" i="1" s="1"/>
  <c r="U417" i="1" a="1"/>
  <c r="U417" i="1" s="1"/>
  <c r="U418" i="1" a="1"/>
  <c r="U418" i="1" s="1"/>
  <c r="U419" i="1" a="1"/>
  <c r="U419" i="1" s="1"/>
  <c r="U420" i="1" a="1"/>
  <c r="U420" i="1" s="1"/>
  <c r="U421" i="1" a="1"/>
  <c r="U421" i="1" s="1"/>
  <c r="U422" i="1" a="1"/>
  <c r="U422" i="1" s="1"/>
  <c r="U423" i="1" a="1"/>
  <c r="U423" i="1" s="1"/>
  <c r="U424" i="1" a="1"/>
  <c r="U424" i="1" s="1"/>
  <c r="U425" i="1" a="1"/>
  <c r="U425" i="1" s="1"/>
  <c r="U426" i="1" a="1"/>
  <c r="U426" i="1" s="1"/>
  <c r="U427" i="1" a="1"/>
  <c r="U427" i="1" s="1"/>
  <c r="U428" i="1" a="1"/>
  <c r="U428" i="1" s="1"/>
  <c r="U429" i="1" a="1"/>
  <c r="U429" i="1" s="1"/>
  <c r="U430" i="1" a="1"/>
  <c r="U430" i="1" s="1"/>
  <c r="U431" i="1" a="1"/>
  <c r="U431" i="1" s="1"/>
  <c r="U432" i="1" a="1"/>
  <c r="U432" i="1" s="1"/>
  <c r="U433" i="1" a="1"/>
  <c r="U433" i="1" s="1"/>
  <c r="U434" i="1" a="1"/>
  <c r="U434" i="1" s="1"/>
  <c r="U435" i="1" a="1"/>
  <c r="U435" i="1" s="1"/>
  <c r="U436" i="1" a="1"/>
  <c r="U436" i="1" s="1"/>
  <c r="U437" i="1" a="1"/>
  <c r="U437" i="1" s="1"/>
  <c r="U438" i="1" a="1"/>
  <c r="U438" i="1" s="1"/>
  <c r="U439" i="1" a="1"/>
  <c r="U439" i="1" s="1"/>
  <c r="U440" i="1" a="1"/>
  <c r="U440" i="1" s="1"/>
  <c r="U441" i="1" a="1"/>
  <c r="U441" i="1" s="1"/>
  <c r="U442" i="1" a="1"/>
  <c r="U442" i="1" s="1"/>
  <c r="U443" i="1" a="1"/>
  <c r="U443" i="1" s="1"/>
  <c r="U444" i="1" a="1"/>
  <c r="U444" i="1" s="1"/>
  <c r="U445" i="1" a="1"/>
  <c r="U445" i="1" s="1"/>
  <c r="U446" i="1" a="1"/>
  <c r="U446" i="1" s="1"/>
  <c r="U447" i="1" a="1"/>
  <c r="U447" i="1" s="1"/>
  <c r="U448" i="1" a="1"/>
  <c r="U448" i="1" s="1"/>
  <c r="U449" i="1" a="1"/>
  <c r="U449" i="1" s="1"/>
  <c r="U450" i="1" a="1"/>
  <c r="U450" i="1" s="1"/>
  <c r="U451" i="1" a="1"/>
  <c r="U451" i="1" s="1"/>
  <c r="U452" i="1" a="1"/>
  <c r="U452" i="1" s="1"/>
  <c r="U453" i="1" a="1"/>
  <c r="U453" i="1" s="1"/>
  <c r="U454" i="1" a="1"/>
  <c r="U454" i="1" s="1"/>
  <c r="U455" i="1" a="1"/>
  <c r="U455" i="1" s="1"/>
  <c r="U456" i="1" a="1"/>
  <c r="U456" i="1" s="1"/>
  <c r="U457" i="1" a="1"/>
  <c r="U457" i="1" s="1"/>
  <c r="U458" i="1" a="1"/>
  <c r="U458" i="1" s="1"/>
  <c r="U459" i="1" a="1"/>
  <c r="U459" i="1" s="1"/>
  <c r="U460" i="1" a="1"/>
  <c r="U460" i="1" s="1"/>
  <c r="U461" i="1" a="1"/>
  <c r="U461" i="1" s="1"/>
  <c r="U462" i="1" a="1"/>
  <c r="U462" i="1" s="1"/>
  <c r="U463" i="1" a="1"/>
  <c r="U463" i="1" s="1"/>
  <c r="U464" i="1" a="1"/>
  <c r="U464" i="1" s="1"/>
  <c r="U465" i="1" a="1"/>
  <c r="U465" i="1" s="1"/>
  <c r="U466" i="1" a="1"/>
  <c r="U466" i="1" s="1"/>
  <c r="U467" i="1" a="1"/>
  <c r="U467" i="1" s="1"/>
  <c r="U468" i="1" a="1"/>
  <c r="U468" i="1" s="1"/>
  <c r="U469" i="1" a="1"/>
  <c r="U469" i="1" s="1"/>
  <c r="U470" i="1" a="1"/>
  <c r="U470" i="1" s="1"/>
  <c r="U471" i="1" a="1"/>
  <c r="U471" i="1" s="1"/>
  <c r="U472" i="1" a="1"/>
  <c r="U472" i="1" s="1"/>
  <c r="U473" i="1" a="1"/>
  <c r="U473" i="1" s="1"/>
  <c r="U474" i="1" a="1"/>
  <c r="U474" i="1" s="1"/>
  <c r="U475" i="1" a="1"/>
  <c r="U475" i="1" s="1"/>
  <c r="U476" i="1" a="1"/>
  <c r="U476" i="1" s="1"/>
  <c r="U477" i="1" a="1"/>
  <c r="U477" i="1" s="1"/>
  <c r="U478" i="1" a="1"/>
  <c r="U478" i="1" s="1"/>
  <c r="U479" i="1" a="1"/>
  <c r="U479" i="1" s="1"/>
  <c r="U480" i="1" a="1"/>
  <c r="U480" i="1" s="1"/>
  <c r="U481" i="1" a="1"/>
  <c r="U481" i="1" s="1"/>
  <c r="U482" i="1" a="1"/>
  <c r="U482" i="1" s="1"/>
  <c r="U483" i="1" a="1"/>
  <c r="U483" i="1" s="1"/>
  <c r="U484" i="1" a="1"/>
  <c r="U484" i="1" s="1"/>
  <c r="U485" i="1" a="1"/>
  <c r="U485" i="1" s="1"/>
  <c r="U486" i="1" a="1"/>
  <c r="U486" i="1" s="1"/>
  <c r="U487" i="1" a="1"/>
  <c r="U487" i="1" s="1"/>
  <c r="U488" i="1" a="1"/>
  <c r="U488" i="1" s="1"/>
  <c r="U489" i="1" a="1"/>
  <c r="U489" i="1" s="1"/>
  <c r="U490" i="1" a="1"/>
  <c r="U490" i="1" s="1"/>
  <c r="U491" i="1" a="1"/>
  <c r="U491" i="1" s="1"/>
  <c r="U492" i="1" a="1"/>
  <c r="U492" i="1" s="1"/>
  <c r="U493" i="1" a="1"/>
  <c r="U493" i="1" s="1"/>
  <c r="U494" i="1" a="1"/>
  <c r="U494" i="1" s="1"/>
  <c r="U495" i="1" a="1"/>
  <c r="U495" i="1" s="1"/>
  <c r="U496" i="1" a="1"/>
  <c r="U496" i="1" s="1"/>
  <c r="U497" i="1" a="1"/>
  <c r="U497" i="1" s="1"/>
  <c r="U498" i="1" a="1"/>
  <c r="U498" i="1" s="1"/>
  <c r="U499" i="1" a="1"/>
  <c r="U499" i="1" s="1"/>
  <c r="U500" i="1" a="1"/>
  <c r="U500" i="1" s="1"/>
  <c r="U501" i="1" a="1"/>
  <c r="U501" i="1" s="1"/>
  <c r="U502" i="1" a="1"/>
  <c r="U502" i="1" s="1"/>
  <c r="U503" i="1" a="1"/>
  <c r="U503" i="1" s="1"/>
  <c r="U504" i="1" a="1"/>
  <c r="U504" i="1" s="1"/>
  <c r="U505" i="1" a="1"/>
  <c r="U505" i="1" s="1"/>
  <c r="U506" i="1" a="1"/>
  <c r="U506" i="1" s="1"/>
  <c r="U507" i="1" a="1"/>
  <c r="U507" i="1" s="1"/>
  <c r="U508" i="1" a="1"/>
  <c r="U508" i="1" s="1"/>
  <c r="U509" i="1" a="1"/>
  <c r="U509" i="1" s="1"/>
  <c r="U510" i="1" a="1"/>
  <c r="U510" i="1" s="1"/>
  <c r="U511" i="1" a="1"/>
  <c r="U511" i="1" s="1"/>
  <c r="U512" i="1" a="1"/>
  <c r="U512" i="1" s="1"/>
  <c r="U513" i="1" a="1"/>
  <c r="U513" i="1" s="1"/>
  <c r="U514" i="1" a="1"/>
  <c r="U514" i="1" s="1"/>
  <c r="U515" i="1" a="1"/>
  <c r="U515" i="1" s="1"/>
  <c r="U516" i="1" a="1"/>
  <c r="U516" i="1" s="1"/>
  <c r="U517" i="1" a="1"/>
  <c r="U517" i="1" s="1"/>
  <c r="U518" i="1" a="1"/>
  <c r="U518" i="1" s="1"/>
  <c r="U519" i="1" a="1"/>
  <c r="U519" i="1" s="1"/>
  <c r="U520" i="1" a="1"/>
  <c r="U520" i="1" s="1"/>
  <c r="U521" i="1" a="1"/>
  <c r="U521" i="1" s="1"/>
  <c r="U522" i="1" a="1"/>
  <c r="U522" i="1" s="1"/>
  <c r="U523" i="1" a="1"/>
  <c r="U523" i="1" s="1"/>
  <c r="U524" i="1" a="1"/>
  <c r="U524" i="1" s="1"/>
  <c r="U525" i="1" a="1"/>
  <c r="U525" i="1" s="1"/>
  <c r="U526" i="1" a="1"/>
  <c r="U526" i="1" s="1"/>
  <c r="U527" i="1" a="1"/>
  <c r="U527" i="1" s="1"/>
  <c r="U528" i="1" a="1"/>
  <c r="U528" i="1" s="1"/>
  <c r="U529" i="1" a="1"/>
  <c r="U529" i="1" s="1"/>
  <c r="U530" i="1" a="1"/>
  <c r="U530" i="1" s="1"/>
  <c r="U531" i="1" a="1"/>
  <c r="U531" i="1" s="1"/>
  <c r="U532" i="1" a="1"/>
  <c r="U532" i="1" s="1"/>
  <c r="U533" i="1" a="1"/>
  <c r="U533" i="1" s="1"/>
  <c r="U534" i="1" a="1"/>
  <c r="U534" i="1" s="1"/>
  <c r="U535" i="1" a="1"/>
  <c r="U535" i="1" s="1"/>
  <c r="U536" i="1" a="1"/>
  <c r="U536" i="1" s="1"/>
  <c r="U537" i="1" a="1"/>
  <c r="U537" i="1" s="1"/>
  <c r="U538" i="1" a="1"/>
  <c r="U538" i="1" s="1"/>
  <c r="U539" i="1" a="1"/>
  <c r="U539" i="1" s="1"/>
  <c r="U540" i="1" a="1"/>
  <c r="U540" i="1" s="1"/>
  <c r="U541" i="1" a="1"/>
  <c r="U541" i="1" s="1"/>
  <c r="U542" i="1" a="1"/>
  <c r="U542" i="1" s="1"/>
  <c r="U543" i="1" a="1"/>
  <c r="U543" i="1" s="1"/>
  <c r="U544" i="1" a="1"/>
  <c r="U544" i="1" s="1"/>
  <c r="U545" i="1" a="1"/>
  <c r="U545" i="1" s="1"/>
  <c r="U546" i="1" a="1"/>
  <c r="U546" i="1" s="1"/>
  <c r="U547" i="1" a="1"/>
  <c r="U547" i="1" s="1"/>
  <c r="U548" i="1" a="1"/>
  <c r="U548" i="1" s="1"/>
  <c r="U549" i="1" a="1"/>
  <c r="U549" i="1" s="1"/>
  <c r="U550" i="1" a="1"/>
  <c r="U550" i="1" s="1"/>
  <c r="U551" i="1" a="1"/>
  <c r="U551" i="1" s="1"/>
  <c r="U552" i="1" a="1"/>
  <c r="U552" i="1" s="1"/>
  <c r="U553" i="1" a="1"/>
  <c r="U553" i="1" s="1"/>
  <c r="U554" i="1" a="1"/>
  <c r="U554" i="1" s="1"/>
  <c r="U555" i="1" a="1"/>
  <c r="U555" i="1" s="1"/>
  <c r="U556" i="1" a="1"/>
  <c r="U556" i="1" s="1"/>
  <c r="U557" i="1" a="1"/>
  <c r="U557" i="1" s="1"/>
  <c r="U558" i="1" a="1"/>
  <c r="U558" i="1" s="1"/>
  <c r="U559" i="1" a="1"/>
  <c r="U559" i="1" s="1"/>
  <c r="U560" i="1" a="1"/>
  <c r="U560" i="1" s="1"/>
  <c r="U561" i="1" a="1"/>
  <c r="U561" i="1" s="1"/>
  <c r="U562" i="1" a="1"/>
  <c r="U562" i="1" s="1"/>
  <c r="U563" i="1" a="1"/>
  <c r="U563" i="1" s="1"/>
  <c r="U564" i="1" a="1"/>
  <c r="U564" i="1" s="1"/>
  <c r="U565" i="1" a="1"/>
  <c r="U565" i="1" s="1"/>
  <c r="U566" i="1" a="1"/>
  <c r="U566" i="1" s="1"/>
  <c r="U567" i="1" a="1"/>
  <c r="U567" i="1" s="1"/>
  <c r="U568" i="1" a="1"/>
  <c r="U568" i="1" s="1"/>
  <c r="U569" i="1" a="1"/>
  <c r="U569" i="1" s="1"/>
  <c r="U570" i="1" a="1"/>
  <c r="U570" i="1" s="1"/>
  <c r="U571" i="1" a="1"/>
  <c r="U571" i="1" s="1"/>
  <c r="U572" i="1" a="1"/>
  <c r="U572" i="1" s="1"/>
  <c r="U573" i="1" a="1"/>
  <c r="U573" i="1" s="1"/>
  <c r="U574" i="1" a="1"/>
  <c r="U574" i="1" s="1"/>
  <c r="U575" i="1" a="1"/>
  <c r="U575" i="1" s="1"/>
  <c r="U576" i="1" a="1"/>
  <c r="U576" i="1" s="1"/>
  <c r="U577" i="1" a="1"/>
  <c r="U577" i="1" s="1"/>
  <c r="U578" i="1" a="1"/>
  <c r="U578" i="1" s="1"/>
  <c r="U579" i="1" a="1"/>
  <c r="U579" i="1" s="1"/>
  <c r="U580" i="1" a="1"/>
  <c r="U580" i="1" s="1"/>
  <c r="U581" i="1" a="1"/>
  <c r="U581" i="1" s="1"/>
  <c r="U582" i="1" a="1"/>
  <c r="U582" i="1" s="1"/>
  <c r="U583" i="1" a="1"/>
  <c r="U583" i="1" s="1"/>
  <c r="U584" i="1" a="1"/>
  <c r="U584" i="1" s="1"/>
  <c r="U585" i="1" a="1"/>
  <c r="U585" i="1" s="1"/>
  <c r="U586" i="1" a="1"/>
  <c r="U586" i="1" s="1"/>
  <c r="U587" i="1" a="1"/>
  <c r="U587" i="1" s="1"/>
  <c r="U588" i="1" a="1"/>
  <c r="U588" i="1" s="1"/>
  <c r="U589" i="1" a="1"/>
  <c r="U589" i="1" s="1"/>
  <c r="U590" i="1" a="1"/>
  <c r="U590" i="1" s="1"/>
  <c r="U591" i="1" a="1"/>
  <c r="U591" i="1" s="1"/>
  <c r="U592" i="1" a="1"/>
  <c r="U592" i="1" s="1"/>
  <c r="U593" i="1" a="1"/>
  <c r="U593" i="1" s="1"/>
  <c r="U594" i="1" a="1"/>
  <c r="U594" i="1" s="1"/>
  <c r="U595" i="1" a="1"/>
  <c r="U595" i="1" s="1"/>
  <c r="U596" i="1" a="1"/>
  <c r="U596" i="1" s="1"/>
  <c r="U597" i="1" a="1"/>
  <c r="U597" i="1" s="1"/>
  <c r="U598" i="1" a="1"/>
  <c r="U598" i="1" s="1"/>
  <c r="U599" i="1" a="1"/>
  <c r="U599" i="1" s="1"/>
  <c r="U600" i="1" a="1"/>
  <c r="U600" i="1" s="1"/>
  <c r="U601" i="1" a="1"/>
  <c r="U601" i="1" s="1"/>
  <c r="U602" i="1" a="1"/>
  <c r="U602" i="1" s="1"/>
  <c r="U603" i="1" a="1"/>
  <c r="U603" i="1" s="1"/>
  <c r="U604" i="1" a="1"/>
  <c r="U604" i="1" s="1"/>
  <c r="U605" i="1" a="1"/>
  <c r="U605" i="1" s="1"/>
  <c r="U606" i="1" a="1"/>
  <c r="U606" i="1" s="1"/>
  <c r="U607" i="1" a="1"/>
  <c r="U607" i="1" s="1"/>
  <c r="U608" i="1" a="1"/>
  <c r="U608" i="1" s="1"/>
  <c r="U12" i="1" a="1"/>
  <c r="U12" i="1" s="1"/>
  <c r="O13" i="1" a="1"/>
  <c r="O13" i="1" s="1"/>
  <c r="O14" i="1" a="1"/>
  <c r="O14" i="1" s="1"/>
  <c r="O15" i="1" a="1"/>
  <c r="O15" i="1" s="1"/>
  <c r="O16" i="1" a="1"/>
  <c r="O16" i="1" s="1"/>
  <c r="O17" i="1" a="1"/>
  <c r="O17" i="1" s="1"/>
  <c r="O18" i="1" a="1"/>
  <c r="O18" i="1" s="1"/>
  <c r="O19" i="1" a="1"/>
  <c r="O19" i="1" s="1"/>
  <c r="O20" i="1" a="1"/>
  <c r="O20" i="1" s="1"/>
  <c r="O21" i="1" a="1"/>
  <c r="O21" i="1" s="1"/>
  <c r="O22" i="1" a="1"/>
  <c r="O22" i="1" s="1"/>
  <c r="O23" i="1" a="1"/>
  <c r="O23" i="1" s="1"/>
  <c r="O24" i="1" a="1"/>
  <c r="O24" i="1" s="1"/>
  <c r="O25" i="1" a="1"/>
  <c r="O25" i="1" s="1"/>
  <c r="O26" i="1" a="1"/>
  <c r="O26" i="1" s="1"/>
  <c r="O27" i="1" a="1"/>
  <c r="O27" i="1" s="1"/>
  <c r="O28" i="1" a="1"/>
  <c r="O28" i="1" s="1"/>
  <c r="O29" i="1" a="1"/>
  <c r="O29" i="1" s="1"/>
  <c r="O30" i="1" a="1"/>
  <c r="O30" i="1" s="1"/>
  <c r="O31" i="1" a="1"/>
  <c r="O31" i="1" s="1"/>
  <c r="O32" i="1" a="1"/>
  <c r="O32" i="1" s="1"/>
  <c r="O33" i="1" a="1"/>
  <c r="O33" i="1" s="1"/>
  <c r="O34" i="1" a="1"/>
  <c r="O34" i="1" s="1"/>
  <c r="O35" i="1" a="1"/>
  <c r="O35" i="1" s="1"/>
  <c r="O36" i="1" a="1"/>
  <c r="O36" i="1" s="1"/>
  <c r="O37" i="1" a="1"/>
  <c r="O37" i="1" s="1"/>
  <c r="O38" i="1" a="1"/>
  <c r="O38" i="1"/>
  <c r="O39" i="1" a="1"/>
  <c r="O39" i="1" s="1"/>
  <c r="O40" i="1" a="1"/>
  <c r="O40" i="1" s="1"/>
  <c r="O41" i="1" a="1"/>
  <c r="O41" i="1" s="1"/>
  <c r="O42" i="1" a="1"/>
  <c r="O42" i="1" s="1"/>
  <c r="O43" i="1" a="1"/>
  <c r="O43" i="1" s="1"/>
  <c r="O44" i="1" a="1"/>
  <c r="O44" i="1" s="1"/>
  <c r="O45" i="1" a="1"/>
  <c r="O45" i="1" s="1"/>
  <c r="O46" i="1" a="1"/>
  <c r="O46" i="1"/>
  <c r="O47" i="1" a="1"/>
  <c r="O47" i="1" s="1"/>
  <c r="O48" i="1" a="1"/>
  <c r="O48" i="1" s="1"/>
  <c r="O49" i="1" a="1"/>
  <c r="O49" i="1" s="1"/>
  <c r="O50" i="1" a="1"/>
  <c r="O50" i="1" s="1"/>
  <c r="O51" i="1" a="1"/>
  <c r="O51" i="1" s="1"/>
  <c r="O52" i="1" a="1"/>
  <c r="O52" i="1" s="1"/>
  <c r="O53" i="1" a="1"/>
  <c r="O53" i="1" s="1"/>
  <c r="O54" i="1" a="1"/>
  <c r="O54" i="1" s="1"/>
  <c r="O55" i="1" a="1"/>
  <c r="O55" i="1" s="1"/>
  <c r="O56" i="1" a="1"/>
  <c r="O56" i="1" s="1"/>
  <c r="O57" i="1" a="1"/>
  <c r="O57" i="1" s="1"/>
  <c r="O58" i="1" a="1"/>
  <c r="O58" i="1" s="1"/>
  <c r="O59" i="1" a="1"/>
  <c r="O59" i="1" s="1"/>
  <c r="O60" i="1" a="1"/>
  <c r="O60" i="1" s="1"/>
  <c r="O61" i="1" a="1"/>
  <c r="O61" i="1" s="1"/>
  <c r="O62" i="1" a="1"/>
  <c r="O62" i="1" s="1"/>
  <c r="O63" i="1" a="1"/>
  <c r="O63" i="1" s="1"/>
  <c r="O64" i="1" a="1"/>
  <c r="O64" i="1" s="1"/>
  <c r="O65" i="1" a="1"/>
  <c r="O65" i="1" s="1"/>
  <c r="O66" i="1" a="1"/>
  <c r="O66" i="1" s="1"/>
  <c r="O67" i="1" a="1"/>
  <c r="O67" i="1" s="1"/>
  <c r="O68" i="1" a="1"/>
  <c r="O68" i="1" s="1"/>
  <c r="O69" i="1" a="1"/>
  <c r="O69" i="1" s="1"/>
  <c r="O70" i="1" a="1"/>
  <c r="O70" i="1"/>
  <c r="O71" i="1" a="1"/>
  <c r="O71" i="1" s="1"/>
  <c r="O72" i="1" a="1"/>
  <c r="O72" i="1" s="1"/>
  <c r="O73" i="1" a="1"/>
  <c r="O73" i="1" s="1"/>
  <c r="O74" i="1" a="1"/>
  <c r="O74" i="1" s="1"/>
  <c r="O75" i="1" a="1"/>
  <c r="O75" i="1" s="1"/>
  <c r="O76" i="1" a="1"/>
  <c r="O76" i="1" s="1"/>
  <c r="O77" i="1" a="1"/>
  <c r="O77" i="1" s="1"/>
  <c r="O78" i="1" a="1"/>
  <c r="O78" i="1"/>
  <c r="O79" i="1" a="1"/>
  <c r="O79" i="1" s="1"/>
  <c r="O80" i="1" a="1"/>
  <c r="O80" i="1" s="1"/>
  <c r="O81" i="1" a="1"/>
  <c r="O81" i="1" s="1"/>
  <c r="O82" i="1" a="1"/>
  <c r="O82" i="1" s="1"/>
  <c r="O83" i="1" a="1"/>
  <c r="O83" i="1" s="1"/>
  <c r="O84" i="1" a="1"/>
  <c r="O84" i="1" s="1"/>
  <c r="O85" i="1" a="1"/>
  <c r="O85" i="1" s="1"/>
  <c r="O86" i="1" a="1"/>
  <c r="O86" i="1" s="1"/>
  <c r="O87" i="1" a="1"/>
  <c r="O87" i="1" s="1"/>
  <c r="O88" i="1" a="1"/>
  <c r="O88" i="1" s="1"/>
  <c r="O89" i="1" a="1"/>
  <c r="O89" i="1" s="1"/>
  <c r="O90" i="1" a="1"/>
  <c r="O90" i="1" s="1"/>
  <c r="O91" i="1" a="1"/>
  <c r="O91" i="1" s="1"/>
  <c r="O92" i="1" a="1"/>
  <c r="O92" i="1" s="1"/>
  <c r="O93" i="1" a="1"/>
  <c r="O93" i="1" s="1"/>
  <c r="O94" i="1" a="1"/>
  <c r="O94" i="1" s="1"/>
  <c r="O95" i="1" a="1"/>
  <c r="O95" i="1" s="1"/>
  <c r="O96" i="1" a="1"/>
  <c r="O96" i="1" s="1"/>
  <c r="O97" i="1" a="1"/>
  <c r="O97" i="1" s="1"/>
  <c r="O98" i="1" a="1"/>
  <c r="O98" i="1" s="1"/>
  <c r="O99" i="1" a="1"/>
  <c r="O99" i="1" s="1"/>
  <c r="O100" i="1" a="1"/>
  <c r="O100" i="1" s="1"/>
  <c r="O101" i="1" a="1"/>
  <c r="O101" i="1" s="1"/>
  <c r="O102" i="1" a="1"/>
  <c r="O102" i="1"/>
  <c r="O103" i="1" a="1"/>
  <c r="O103" i="1" s="1"/>
  <c r="O104" i="1" a="1"/>
  <c r="O104" i="1" s="1"/>
  <c r="O105" i="1" a="1"/>
  <c r="O105" i="1" s="1"/>
  <c r="O106" i="1" a="1"/>
  <c r="O106" i="1" s="1"/>
  <c r="O107" i="1" a="1"/>
  <c r="O107" i="1" s="1"/>
  <c r="O108" i="1" a="1"/>
  <c r="O108" i="1" s="1"/>
  <c r="O109" i="1" a="1"/>
  <c r="O109" i="1" s="1"/>
  <c r="O110" i="1" a="1"/>
  <c r="O110" i="1"/>
  <c r="O111" i="1" a="1"/>
  <c r="O111" i="1" s="1"/>
  <c r="O112" i="1" a="1"/>
  <c r="O112" i="1" s="1"/>
  <c r="O113" i="1" a="1"/>
  <c r="O113" i="1" s="1"/>
  <c r="O114" i="1" a="1"/>
  <c r="O114" i="1" s="1"/>
  <c r="O115" i="1" a="1"/>
  <c r="O115" i="1" s="1"/>
  <c r="O116" i="1" a="1"/>
  <c r="O116" i="1" s="1"/>
  <c r="O117" i="1" a="1"/>
  <c r="O117" i="1" s="1"/>
  <c r="O118" i="1" a="1"/>
  <c r="O118" i="1" s="1"/>
  <c r="O119" i="1" a="1"/>
  <c r="O119" i="1" s="1"/>
  <c r="O120" i="1" a="1"/>
  <c r="O120" i="1" s="1"/>
  <c r="O121" i="1" a="1"/>
  <c r="O121" i="1" s="1"/>
  <c r="O122" i="1" a="1"/>
  <c r="O122" i="1" s="1"/>
  <c r="O123" i="1" a="1"/>
  <c r="O123" i="1" s="1"/>
  <c r="O124" i="1" a="1"/>
  <c r="O124" i="1" s="1"/>
  <c r="O125" i="1" a="1"/>
  <c r="O125" i="1" s="1"/>
  <c r="O126" i="1" a="1"/>
  <c r="O126" i="1" s="1"/>
  <c r="O127" i="1" a="1"/>
  <c r="O127" i="1" s="1"/>
  <c r="O128" i="1" a="1"/>
  <c r="O128" i="1" s="1"/>
  <c r="O129" i="1" a="1"/>
  <c r="O129" i="1" s="1"/>
  <c r="O130" i="1" a="1"/>
  <c r="O130" i="1" s="1"/>
  <c r="O131" i="1" a="1"/>
  <c r="O131" i="1" s="1"/>
  <c r="O132" i="1" a="1"/>
  <c r="O132" i="1" s="1"/>
  <c r="O133" i="1" a="1"/>
  <c r="O133" i="1" s="1"/>
  <c r="O134" i="1" a="1"/>
  <c r="O134" i="1"/>
  <c r="O135" i="1" a="1"/>
  <c r="O135" i="1" s="1"/>
  <c r="O136" i="1" a="1"/>
  <c r="O136" i="1" s="1"/>
  <c r="O137" i="1" a="1"/>
  <c r="O137" i="1" s="1"/>
  <c r="O138" i="1" a="1"/>
  <c r="O138" i="1" s="1"/>
  <c r="O139" i="1" a="1"/>
  <c r="O139" i="1" s="1"/>
  <c r="O140" i="1" a="1"/>
  <c r="O140" i="1" s="1"/>
  <c r="O141" i="1" a="1"/>
  <c r="O141" i="1" s="1"/>
  <c r="O142" i="1" a="1"/>
  <c r="O142" i="1"/>
  <c r="O143" i="1" a="1"/>
  <c r="O143" i="1" s="1"/>
  <c r="O144" i="1" a="1"/>
  <c r="O144" i="1" s="1"/>
  <c r="O145" i="1" a="1"/>
  <c r="O145" i="1" s="1"/>
  <c r="O146" i="1" a="1"/>
  <c r="O146" i="1" s="1"/>
  <c r="O147" i="1" a="1"/>
  <c r="O147" i="1" s="1"/>
  <c r="O148" i="1" a="1"/>
  <c r="O148" i="1" s="1"/>
  <c r="O149" i="1" a="1"/>
  <c r="O149" i="1" s="1"/>
  <c r="O150" i="1" a="1"/>
  <c r="O150" i="1" s="1"/>
  <c r="O151" i="1" a="1"/>
  <c r="O151" i="1" s="1"/>
  <c r="O152" i="1" a="1"/>
  <c r="O152" i="1" s="1"/>
  <c r="O153" i="1" a="1"/>
  <c r="O153" i="1" s="1"/>
  <c r="O154" i="1" a="1"/>
  <c r="O154" i="1" s="1"/>
  <c r="O155" i="1" a="1"/>
  <c r="O155" i="1" s="1"/>
  <c r="O156" i="1" a="1"/>
  <c r="O156" i="1" s="1"/>
  <c r="O157" i="1" a="1"/>
  <c r="O157" i="1" s="1"/>
  <c r="O158" i="1" a="1"/>
  <c r="O158" i="1" s="1"/>
  <c r="O159" i="1" a="1"/>
  <c r="O159" i="1" s="1"/>
  <c r="O160" i="1" a="1"/>
  <c r="O160" i="1" s="1"/>
  <c r="O161" i="1" a="1"/>
  <c r="O161" i="1" s="1"/>
  <c r="O162" i="1" a="1"/>
  <c r="O162" i="1" s="1"/>
  <c r="O163" i="1" a="1"/>
  <c r="O163" i="1" s="1"/>
  <c r="O164" i="1" a="1"/>
  <c r="O164" i="1" s="1"/>
  <c r="O165" i="1" a="1"/>
  <c r="O165" i="1" s="1"/>
  <c r="O166" i="1" a="1"/>
  <c r="O166" i="1"/>
  <c r="O167" i="1" a="1"/>
  <c r="O167" i="1" s="1"/>
  <c r="O168" i="1" a="1"/>
  <c r="O168" i="1" s="1"/>
  <c r="O169" i="1" a="1"/>
  <c r="O169" i="1" s="1"/>
  <c r="O170" i="1" a="1"/>
  <c r="O170" i="1" s="1"/>
  <c r="O171" i="1" a="1"/>
  <c r="O171" i="1" s="1"/>
  <c r="O172" i="1" a="1"/>
  <c r="O172" i="1" s="1"/>
  <c r="O173" i="1" a="1"/>
  <c r="O173" i="1" s="1"/>
  <c r="O174" i="1" a="1"/>
  <c r="O174" i="1"/>
  <c r="O175" i="1" a="1"/>
  <c r="O175" i="1" s="1"/>
  <c r="O176" i="1" a="1"/>
  <c r="O176" i="1" s="1"/>
  <c r="O177" i="1" a="1"/>
  <c r="O177" i="1" s="1"/>
  <c r="O178" i="1" a="1"/>
  <c r="O178" i="1" s="1"/>
  <c r="O179" i="1" a="1"/>
  <c r="O179" i="1" s="1"/>
  <c r="O180" i="1" a="1"/>
  <c r="O180" i="1" s="1"/>
  <c r="O181" i="1" a="1"/>
  <c r="O181" i="1" s="1"/>
  <c r="O182" i="1" a="1"/>
  <c r="O182" i="1" s="1"/>
  <c r="O183" i="1" a="1"/>
  <c r="O183" i="1" s="1"/>
  <c r="O184" i="1" a="1"/>
  <c r="O184" i="1" s="1"/>
  <c r="O185" i="1" a="1"/>
  <c r="O185" i="1" s="1"/>
  <c r="O186" i="1" a="1"/>
  <c r="O186" i="1" s="1"/>
  <c r="O187" i="1" a="1"/>
  <c r="O187" i="1" s="1"/>
  <c r="O188" i="1" a="1"/>
  <c r="O188" i="1" s="1"/>
  <c r="O189" i="1" a="1"/>
  <c r="O189" i="1" s="1"/>
  <c r="O190" i="1" a="1"/>
  <c r="O190" i="1"/>
  <c r="O191" i="1" a="1"/>
  <c r="O191" i="1" s="1"/>
  <c r="O192" i="1" a="1"/>
  <c r="O192" i="1" s="1"/>
  <c r="O193" i="1" a="1"/>
  <c r="O193" i="1" s="1"/>
  <c r="O194" i="1" a="1"/>
  <c r="O194" i="1"/>
  <c r="O195" i="1" a="1"/>
  <c r="O195" i="1" s="1"/>
  <c r="O196" i="1" a="1"/>
  <c r="O196" i="1" s="1"/>
  <c r="O197" i="1" a="1"/>
  <c r="O197" i="1" s="1"/>
  <c r="O198" i="1" a="1"/>
  <c r="O198" i="1" s="1"/>
  <c r="O199" i="1" a="1"/>
  <c r="O199" i="1" s="1"/>
  <c r="O200" i="1" a="1"/>
  <c r="O200" i="1" s="1"/>
  <c r="O201" i="1" a="1"/>
  <c r="O201" i="1" s="1"/>
  <c r="O202" i="1" a="1"/>
  <c r="O202" i="1" s="1"/>
  <c r="O203" i="1" a="1"/>
  <c r="O203" i="1" s="1"/>
  <c r="O204" i="1" a="1"/>
  <c r="O204" i="1" s="1"/>
  <c r="O205" i="1" a="1"/>
  <c r="O205" i="1" s="1"/>
  <c r="O206" i="1" a="1"/>
  <c r="O206" i="1"/>
  <c r="O207" i="1" a="1"/>
  <c r="O207" i="1" s="1"/>
  <c r="O208" i="1" a="1"/>
  <c r="O208" i="1" s="1"/>
  <c r="O209" i="1" a="1"/>
  <c r="O209" i="1" s="1"/>
  <c r="O210" i="1" a="1"/>
  <c r="O210" i="1"/>
  <c r="O211" i="1" a="1"/>
  <c r="O211" i="1" s="1"/>
  <c r="O212" i="1" a="1"/>
  <c r="O212" i="1" s="1"/>
  <c r="O213" i="1" a="1"/>
  <c r="O213" i="1" s="1"/>
  <c r="O214" i="1" a="1"/>
  <c r="O214" i="1" s="1"/>
  <c r="O215" i="1" a="1"/>
  <c r="O215" i="1" s="1"/>
  <c r="O216" i="1" a="1"/>
  <c r="O216" i="1" s="1"/>
  <c r="O217" i="1" a="1"/>
  <c r="O217" i="1" s="1"/>
  <c r="O218" i="1" a="1"/>
  <c r="O218" i="1" s="1"/>
  <c r="O219" i="1" a="1"/>
  <c r="O219" i="1" s="1"/>
  <c r="O220" i="1" a="1"/>
  <c r="O220" i="1" s="1"/>
  <c r="O221" i="1" a="1"/>
  <c r="O221" i="1" s="1"/>
  <c r="O222" i="1" a="1"/>
  <c r="O222" i="1" s="1"/>
  <c r="O223" i="1" a="1"/>
  <c r="O223" i="1" s="1"/>
  <c r="O224" i="1" a="1"/>
  <c r="O224" i="1" s="1"/>
  <c r="O225" i="1" a="1"/>
  <c r="O225" i="1" s="1"/>
  <c r="O226" i="1" a="1"/>
  <c r="O226" i="1" s="1"/>
  <c r="O227" i="1" a="1"/>
  <c r="O227" i="1" s="1"/>
  <c r="O228" i="1" a="1"/>
  <c r="O228" i="1" s="1"/>
  <c r="O229" i="1" a="1"/>
  <c r="O229" i="1" s="1"/>
  <c r="O230" i="1" a="1"/>
  <c r="O230" i="1" s="1"/>
  <c r="O231" i="1" a="1"/>
  <c r="O231" i="1" s="1"/>
  <c r="O232" i="1" a="1"/>
  <c r="O232" i="1" s="1"/>
  <c r="O233" i="1" a="1"/>
  <c r="O233" i="1" s="1"/>
  <c r="O234" i="1" a="1"/>
  <c r="O234" i="1" s="1"/>
  <c r="O235" i="1" a="1"/>
  <c r="O235" i="1" s="1"/>
  <c r="O236" i="1" a="1"/>
  <c r="O236" i="1" s="1"/>
  <c r="O237" i="1" a="1"/>
  <c r="O237" i="1" s="1"/>
  <c r="O238" i="1" a="1"/>
  <c r="O238" i="1" s="1"/>
  <c r="O239" i="1" a="1"/>
  <c r="O239" i="1" s="1"/>
  <c r="O240" i="1" a="1"/>
  <c r="O240" i="1"/>
  <c r="O241" i="1" a="1"/>
  <c r="O241" i="1" s="1"/>
  <c r="O242" i="1" a="1"/>
  <c r="O242" i="1" s="1"/>
  <c r="O243" i="1" a="1"/>
  <c r="O243" i="1" s="1"/>
  <c r="O244" i="1" a="1"/>
  <c r="O244" i="1" s="1"/>
  <c r="O245" i="1" a="1"/>
  <c r="O245" i="1" s="1"/>
  <c r="O246" i="1" a="1"/>
  <c r="O246" i="1" s="1"/>
  <c r="O247" i="1" a="1"/>
  <c r="O247" i="1" s="1"/>
  <c r="O248" i="1" a="1"/>
  <c r="O248" i="1" s="1"/>
  <c r="O249" i="1" a="1"/>
  <c r="O249" i="1" s="1"/>
  <c r="O250" i="1" a="1"/>
  <c r="O250" i="1"/>
  <c r="O251" i="1" a="1"/>
  <c r="O251" i="1" s="1"/>
  <c r="O252" i="1" a="1"/>
  <c r="O252" i="1" s="1"/>
  <c r="O253" i="1" a="1"/>
  <c r="O253" i="1" s="1"/>
  <c r="O254" i="1" a="1"/>
  <c r="O254" i="1" s="1"/>
  <c r="O255" i="1" a="1"/>
  <c r="O255" i="1" s="1"/>
  <c r="O256" i="1" a="1"/>
  <c r="O256" i="1"/>
  <c r="O257" i="1" a="1"/>
  <c r="O257" i="1" s="1"/>
  <c r="O258" i="1" a="1"/>
  <c r="O258" i="1" s="1"/>
  <c r="O259" i="1" a="1"/>
  <c r="O259" i="1" s="1"/>
  <c r="O260" i="1" a="1"/>
  <c r="O260" i="1"/>
  <c r="O261" i="1" a="1"/>
  <c r="O261" i="1" s="1"/>
  <c r="O262" i="1" a="1"/>
  <c r="O262" i="1" s="1"/>
  <c r="O263" i="1" a="1"/>
  <c r="O263" i="1" s="1"/>
  <c r="O264" i="1" a="1"/>
  <c r="O264" i="1" s="1"/>
  <c r="O265" i="1" a="1"/>
  <c r="O265" i="1" s="1"/>
  <c r="O266" i="1" a="1"/>
  <c r="O266" i="1"/>
  <c r="O267" i="1" a="1"/>
  <c r="O267" i="1" s="1"/>
  <c r="O268" i="1" a="1"/>
  <c r="O268" i="1" s="1"/>
  <c r="O269" i="1" a="1"/>
  <c r="O269" i="1" s="1"/>
  <c r="O270" i="1" a="1"/>
  <c r="O270" i="1" s="1"/>
  <c r="O271" i="1" a="1"/>
  <c r="O271" i="1" s="1"/>
  <c r="O272" i="1" a="1"/>
  <c r="O272" i="1" s="1"/>
  <c r="O273" i="1" a="1"/>
  <c r="O273" i="1" s="1"/>
  <c r="O274" i="1" a="1"/>
  <c r="O274" i="1" s="1"/>
  <c r="O275" i="1" a="1"/>
  <c r="O275" i="1" s="1"/>
  <c r="O276" i="1" a="1"/>
  <c r="O276" i="1"/>
  <c r="O277" i="1" a="1"/>
  <c r="O277" i="1" s="1"/>
  <c r="O278" i="1" a="1"/>
  <c r="O278" i="1" s="1"/>
  <c r="O279" i="1" a="1"/>
  <c r="O279" i="1" s="1"/>
  <c r="O280" i="1" a="1"/>
  <c r="O280" i="1" s="1"/>
  <c r="O281" i="1" a="1"/>
  <c r="O281" i="1" s="1"/>
  <c r="O282" i="1" a="1"/>
  <c r="O282" i="1" s="1"/>
  <c r="O283" i="1" a="1"/>
  <c r="O283" i="1" s="1"/>
  <c r="O284" i="1" a="1"/>
  <c r="O284" i="1" s="1"/>
  <c r="O285" i="1" a="1"/>
  <c r="O285" i="1" s="1"/>
  <c r="O286" i="1" a="1"/>
  <c r="O286" i="1" s="1"/>
  <c r="O287" i="1" a="1"/>
  <c r="O287" i="1" s="1"/>
  <c r="O288" i="1" a="1"/>
  <c r="O288" i="1" s="1"/>
  <c r="O289" i="1" a="1"/>
  <c r="O289" i="1" s="1"/>
  <c r="O290" i="1" a="1"/>
  <c r="O290" i="1" s="1"/>
  <c r="O291" i="1" a="1"/>
  <c r="O291" i="1" s="1"/>
  <c r="O292" i="1" a="1"/>
  <c r="O292" i="1" s="1"/>
  <c r="O293" i="1" a="1"/>
  <c r="O293" i="1" s="1"/>
  <c r="O294" i="1" a="1"/>
  <c r="O294" i="1" s="1"/>
  <c r="O295" i="1" a="1"/>
  <c r="O295" i="1" s="1"/>
  <c r="O296" i="1" a="1"/>
  <c r="O296" i="1" s="1"/>
  <c r="O297" i="1" a="1"/>
  <c r="O297" i="1" s="1"/>
  <c r="O298" i="1" a="1"/>
  <c r="O298" i="1" s="1"/>
  <c r="O299" i="1" a="1"/>
  <c r="O299" i="1" s="1"/>
  <c r="O300" i="1" a="1"/>
  <c r="O300" i="1" s="1"/>
  <c r="O301" i="1" a="1"/>
  <c r="O301" i="1" s="1"/>
  <c r="O302" i="1" a="1"/>
  <c r="O302" i="1" s="1"/>
  <c r="O303" i="1" a="1"/>
  <c r="O303" i="1" s="1"/>
  <c r="O304" i="1" a="1"/>
  <c r="O304" i="1"/>
  <c r="O305" i="1" a="1"/>
  <c r="O305" i="1" s="1"/>
  <c r="O306" i="1" a="1"/>
  <c r="O306" i="1" s="1"/>
  <c r="O307" i="1" a="1"/>
  <c r="O307" i="1" s="1"/>
  <c r="O308" i="1" a="1"/>
  <c r="O308" i="1" s="1"/>
  <c r="O309" i="1" a="1"/>
  <c r="O309" i="1" s="1"/>
  <c r="O310" i="1" a="1"/>
  <c r="O310" i="1" s="1"/>
  <c r="O311" i="1" a="1"/>
  <c r="O311" i="1" s="1"/>
  <c r="O312" i="1" a="1"/>
  <c r="O312" i="1" s="1"/>
  <c r="O313" i="1" a="1"/>
  <c r="O313" i="1" s="1"/>
  <c r="O314" i="1" a="1"/>
  <c r="O314" i="1" s="1"/>
  <c r="O315" i="1" a="1"/>
  <c r="O315" i="1" s="1"/>
  <c r="O316" i="1" a="1"/>
  <c r="O316" i="1" s="1"/>
  <c r="O317" i="1" a="1"/>
  <c r="O317" i="1" s="1"/>
  <c r="O318" i="1" a="1"/>
  <c r="O318" i="1" s="1"/>
  <c r="O319" i="1" a="1"/>
  <c r="O319" i="1"/>
  <c r="O320" i="1" a="1"/>
  <c r="O320" i="1" s="1"/>
  <c r="O321" i="1" a="1"/>
  <c r="O321" i="1" s="1"/>
  <c r="O322" i="1" a="1"/>
  <c r="O322" i="1" s="1"/>
  <c r="O323" i="1" a="1"/>
  <c r="O323" i="1"/>
  <c r="O324" i="1" a="1"/>
  <c r="O324" i="1" s="1"/>
  <c r="O325" i="1" a="1"/>
  <c r="O325" i="1" s="1"/>
  <c r="O326" i="1" a="1"/>
  <c r="O326" i="1" s="1"/>
  <c r="O327" i="1" a="1"/>
  <c r="O327" i="1" s="1"/>
  <c r="O328" i="1" a="1"/>
  <c r="O328" i="1" s="1"/>
  <c r="O329" i="1" a="1"/>
  <c r="O329" i="1" s="1"/>
  <c r="O330" i="1" a="1"/>
  <c r="O330" i="1" s="1"/>
  <c r="O331" i="1" a="1"/>
  <c r="O331" i="1" s="1"/>
  <c r="O332" i="1" a="1"/>
  <c r="O332" i="1" s="1"/>
  <c r="O333" i="1" a="1"/>
  <c r="O333" i="1" s="1"/>
  <c r="O334" i="1" a="1"/>
  <c r="O334" i="1" s="1"/>
  <c r="O335" i="1" a="1"/>
  <c r="O335" i="1"/>
  <c r="O336" i="1" a="1"/>
  <c r="O336" i="1" s="1"/>
  <c r="O337" i="1" a="1"/>
  <c r="O337" i="1" s="1"/>
  <c r="O338" i="1" a="1"/>
  <c r="O338" i="1" s="1"/>
  <c r="O339" i="1" a="1"/>
  <c r="O339" i="1"/>
  <c r="O340" i="1" a="1"/>
  <c r="O340" i="1" s="1"/>
  <c r="O341" i="1" a="1"/>
  <c r="O341" i="1" s="1"/>
  <c r="O342" i="1" a="1"/>
  <c r="O342" i="1" s="1"/>
  <c r="O343" i="1" a="1"/>
  <c r="O343" i="1" s="1"/>
  <c r="O344" i="1" a="1"/>
  <c r="O344" i="1" s="1"/>
  <c r="O345" i="1" a="1"/>
  <c r="O345" i="1" s="1"/>
  <c r="O346" i="1" a="1"/>
  <c r="O346" i="1" s="1"/>
  <c r="O347" i="1" a="1"/>
  <c r="O347" i="1" s="1"/>
  <c r="O348" i="1" a="1"/>
  <c r="O348" i="1" s="1"/>
  <c r="O349" i="1" a="1"/>
  <c r="O349" i="1" s="1"/>
  <c r="O350" i="1" a="1"/>
  <c r="O350" i="1" s="1"/>
  <c r="O351" i="1" a="1"/>
  <c r="O351" i="1"/>
  <c r="O352" i="1" a="1"/>
  <c r="O352" i="1" s="1"/>
  <c r="O353" i="1" a="1"/>
  <c r="O353" i="1" s="1"/>
  <c r="O354" i="1" a="1"/>
  <c r="O354" i="1" s="1"/>
  <c r="O355" i="1" a="1"/>
  <c r="O355" i="1"/>
  <c r="O356" i="1" a="1"/>
  <c r="O356" i="1" s="1"/>
  <c r="O357" i="1" a="1"/>
  <c r="O357" i="1" s="1"/>
  <c r="O358" i="1" a="1"/>
  <c r="O358" i="1" s="1"/>
  <c r="O359" i="1" a="1"/>
  <c r="O359" i="1" s="1"/>
  <c r="O360" i="1" a="1"/>
  <c r="O360" i="1" s="1"/>
  <c r="O361" i="1" a="1"/>
  <c r="O361" i="1" s="1"/>
  <c r="O362" i="1" a="1"/>
  <c r="O362" i="1" s="1"/>
  <c r="O363" i="1" a="1"/>
  <c r="O363" i="1" s="1"/>
  <c r="O364" i="1" a="1"/>
  <c r="O364" i="1" s="1"/>
  <c r="O365" i="1" a="1"/>
  <c r="O365" i="1" s="1"/>
  <c r="O366" i="1" a="1"/>
  <c r="O366" i="1" s="1"/>
  <c r="O367" i="1" a="1"/>
  <c r="O367" i="1"/>
  <c r="O368" i="1" a="1"/>
  <c r="O368" i="1" s="1"/>
  <c r="O369" i="1" a="1"/>
  <c r="O369" i="1" s="1"/>
  <c r="O370" i="1" a="1"/>
  <c r="O370" i="1" s="1"/>
  <c r="O371" i="1" a="1"/>
  <c r="O371" i="1"/>
  <c r="O372" i="1" a="1"/>
  <c r="O372" i="1" s="1"/>
  <c r="O373" i="1" a="1"/>
  <c r="O373" i="1" s="1"/>
  <c r="O374" i="1" a="1"/>
  <c r="O374" i="1" s="1"/>
  <c r="O375" i="1" a="1"/>
  <c r="O375" i="1" s="1"/>
  <c r="O376" i="1" a="1"/>
  <c r="O376" i="1" s="1"/>
  <c r="O377" i="1" a="1"/>
  <c r="O377" i="1" s="1"/>
  <c r="O378" i="1" a="1"/>
  <c r="O378" i="1" s="1"/>
  <c r="O379" i="1" a="1"/>
  <c r="O379" i="1" s="1"/>
  <c r="O380" i="1" a="1"/>
  <c r="O380" i="1" s="1"/>
  <c r="O381" i="1" a="1"/>
  <c r="O381" i="1" s="1"/>
  <c r="O382" i="1" a="1"/>
  <c r="O382" i="1" s="1"/>
  <c r="O383" i="1" a="1"/>
  <c r="O383" i="1" s="1"/>
  <c r="O384" i="1" a="1"/>
  <c r="O384" i="1" s="1"/>
  <c r="O385" i="1" a="1"/>
  <c r="O385" i="1" s="1"/>
  <c r="O386" i="1" a="1"/>
  <c r="O386" i="1" s="1"/>
  <c r="O387" i="1" a="1"/>
  <c r="O387" i="1" s="1"/>
  <c r="O388" i="1" a="1"/>
  <c r="O388" i="1" s="1"/>
  <c r="O389" i="1" a="1"/>
  <c r="O389" i="1" s="1"/>
  <c r="O390" i="1" a="1"/>
  <c r="O390" i="1" s="1"/>
  <c r="O391" i="1" a="1"/>
  <c r="O391" i="1" s="1"/>
  <c r="O392" i="1" a="1"/>
  <c r="O392" i="1" s="1"/>
  <c r="O393" i="1" a="1"/>
  <c r="O393" i="1" s="1"/>
  <c r="O394" i="1" a="1"/>
  <c r="O394" i="1" s="1"/>
  <c r="O395" i="1" a="1"/>
  <c r="O395" i="1" s="1"/>
  <c r="O396" i="1" a="1"/>
  <c r="O396" i="1" s="1"/>
  <c r="O397" i="1" a="1"/>
  <c r="O397" i="1" s="1"/>
  <c r="O398" i="1" a="1"/>
  <c r="O398" i="1" s="1"/>
  <c r="O399" i="1" a="1"/>
  <c r="O399" i="1" s="1"/>
  <c r="O400" i="1" a="1"/>
  <c r="O400" i="1" s="1"/>
  <c r="O401" i="1" a="1"/>
  <c r="O401" i="1" s="1"/>
  <c r="O402" i="1" a="1"/>
  <c r="O402" i="1" s="1"/>
  <c r="O403" i="1" a="1"/>
  <c r="O403" i="1" s="1"/>
  <c r="O404" i="1" a="1"/>
  <c r="O404" i="1" s="1"/>
  <c r="O405" i="1" a="1"/>
  <c r="O405" i="1" s="1"/>
  <c r="O406" i="1" a="1"/>
  <c r="O406" i="1" s="1"/>
  <c r="O407" i="1" a="1"/>
  <c r="O407" i="1" s="1"/>
  <c r="O408" i="1" a="1"/>
  <c r="O408" i="1" s="1"/>
  <c r="O409" i="1" a="1"/>
  <c r="O409" i="1" s="1"/>
  <c r="O410" i="1" a="1"/>
  <c r="O410" i="1" s="1"/>
  <c r="O411" i="1" a="1"/>
  <c r="O411" i="1" s="1"/>
  <c r="O412" i="1" a="1"/>
  <c r="O412" i="1" s="1"/>
  <c r="O413" i="1" a="1"/>
  <c r="O413" i="1" s="1"/>
  <c r="O414" i="1" a="1"/>
  <c r="O414" i="1" s="1"/>
  <c r="O415" i="1" a="1"/>
  <c r="O415" i="1" s="1"/>
  <c r="O416" i="1" a="1"/>
  <c r="O416" i="1" s="1"/>
  <c r="O417" i="1" a="1"/>
  <c r="O417" i="1" s="1"/>
  <c r="O418" i="1" a="1"/>
  <c r="O418" i="1" s="1"/>
  <c r="O419" i="1" a="1"/>
  <c r="O419" i="1" s="1"/>
  <c r="O420" i="1" a="1"/>
  <c r="O420" i="1" s="1"/>
  <c r="O421" i="1" a="1"/>
  <c r="O421" i="1" s="1"/>
  <c r="O422" i="1" a="1"/>
  <c r="O422" i="1" s="1"/>
  <c r="O423" i="1" a="1"/>
  <c r="O423" i="1" s="1"/>
  <c r="O424" i="1" a="1"/>
  <c r="O424" i="1" s="1"/>
  <c r="O425" i="1" a="1"/>
  <c r="O425" i="1" s="1"/>
  <c r="O426" i="1" a="1"/>
  <c r="O426" i="1" s="1"/>
  <c r="O427" i="1" a="1"/>
  <c r="O427" i="1" s="1"/>
  <c r="O428" i="1" a="1"/>
  <c r="O428" i="1" s="1"/>
  <c r="O429" i="1" a="1"/>
  <c r="O429" i="1" s="1"/>
  <c r="O430" i="1" a="1"/>
  <c r="O430" i="1" s="1"/>
  <c r="O431" i="1" a="1"/>
  <c r="O431" i="1" s="1"/>
  <c r="O432" i="1" a="1"/>
  <c r="O432" i="1" s="1"/>
  <c r="O433" i="1" a="1"/>
  <c r="O433" i="1" s="1"/>
  <c r="O434" i="1" a="1"/>
  <c r="O434" i="1" s="1"/>
  <c r="O435" i="1" a="1"/>
  <c r="O435" i="1" s="1"/>
  <c r="O436" i="1" a="1"/>
  <c r="O436" i="1" s="1"/>
  <c r="O437" i="1" a="1"/>
  <c r="O437" i="1" s="1"/>
  <c r="O438" i="1" a="1"/>
  <c r="O438" i="1" s="1"/>
  <c r="O439" i="1" a="1"/>
  <c r="O439" i="1" s="1"/>
  <c r="O440" i="1" a="1"/>
  <c r="O440" i="1" s="1"/>
  <c r="O441" i="1" a="1"/>
  <c r="O441" i="1" s="1"/>
  <c r="O442" i="1" a="1"/>
  <c r="O442" i="1" s="1"/>
  <c r="O443" i="1" a="1"/>
  <c r="O443" i="1" s="1"/>
  <c r="O444" i="1" a="1"/>
  <c r="O444" i="1" s="1"/>
  <c r="O445" i="1" a="1"/>
  <c r="O445" i="1" s="1"/>
  <c r="O446" i="1" a="1"/>
  <c r="O446" i="1" s="1"/>
  <c r="O447" i="1" a="1"/>
  <c r="O447" i="1" s="1"/>
  <c r="O448" i="1" a="1"/>
  <c r="O448" i="1" s="1"/>
  <c r="O449" i="1" a="1"/>
  <c r="O449" i="1" s="1"/>
  <c r="O450" i="1" a="1"/>
  <c r="O450" i="1" s="1"/>
  <c r="O451" i="1" a="1"/>
  <c r="O451" i="1" s="1"/>
  <c r="O452" i="1" a="1"/>
  <c r="O452" i="1" s="1"/>
  <c r="O453" i="1" a="1"/>
  <c r="O453" i="1" s="1"/>
  <c r="O454" i="1" a="1"/>
  <c r="O454" i="1" s="1"/>
  <c r="O455" i="1" a="1"/>
  <c r="O455" i="1" s="1"/>
  <c r="O456" i="1" a="1"/>
  <c r="O456" i="1" s="1"/>
  <c r="O457" i="1" a="1"/>
  <c r="O457" i="1" s="1"/>
  <c r="O458" i="1" a="1"/>
  <c r="O458" i="1" s="1"/>
  <c r="O459" i="1" a="1"/>
  <c r="O459" i="1" s="1"/>
  <c r="O460" i="1" a="1"/>
  <c r="O460" i="1" s="1"/>
  <c r="O461" i="1" a="1"/>
  <c r="O461" i="1" s="1"/>
  <c r="O462" i="1" a="1"/>
  <c r="O462" i="1" s="1"/>
  <c r="O463" i="1" a="1"/>
  <c r="O463" i="1" s="1"/>
  <c r="O464" i="1" a="1"/>
  <c r="O464" i="1" s="1"/>
  <c r="O465" i="1" a="1"/>
  <c r="O465" i="1" s="1"/>
  <c r="O466" i="1" a="1"/>
  <c r="O466" i="1" s="1"/>
  <c r="O467" i="1" a="1"/>
  <c r="O467" i="1" s="1"/>
  <c r="O468" i="1" a="1"/>
  <c r="O468" i="1" s="1"/>
  <c r="O469" i="1" a="1"/>
  <c r="O469" i="1" s="1"/>
  <c r="O470" i="1" a="1"/>
  <c r="O470" i="1" s="1"/>
  <c r="O471" i="1" a="1"/>
  <c r="O471" i="1" s="1"/>
  <c r="O472" i="1" a="1"/>
  <c r="O472" i="1" s="1"/>
  <c r="O473" i="1" a="1"/>
  <c r="O473" i="1" s="1"/>
  <c r="O474" i="1" a="1"/>
  <c r="O474" i="1" s="1"/>
  <c r="O475" i="1" a="1"/>
  <c r="O475" i="1" s="1"/>
  <c r="O476" i="1" a="1"/>
  <c r="O476" i="1" s="1"/>
  <c r="O477" i="1" a="1"/>
  <c r="O477" i="1" s="1"/>
  <c r="O478" i="1" a="1"/>
  <c r="O478" i="1" s="1"/>
  <c r="O479" i="1" a="1"/>
  <c r="O479" i="1" s="1"/>
  <c r="O480" i="1" a="1"/>
  <c r="O480" i="1" s="1"/>
  <c r="O481" i="1" a="1"/>
  <c r="O481" i="1" s="1"/>
  <c r="O482" i="1" a="1"/>
  <c r="O482" i="1" s="1"/>
  <c r="O483" i="1" a="1"/>
  <c r="O483" i="1" s="1"/>
  <c r="O484" i="1" a="1"/>
  <c r="O484" i="1" s="1"/>
  <c r="O485" i="1" a="1"/>
  <c r="O485" i="1" s="1"/>
  <c r="O486" i="1" a="1"/>
  <c r="O486" i="1" s="1"/>
  <c r="O487" i="1" a="1"/>
  <c r="O487" i="1" s="1"/>
  <c r="O488" i="1" a="1"/>
  <c r="O488" i="1" s="1"/>
  <c r="O489" i="1" a="1"/>
  <c r="O489" i="1" s="1"/>
  <c r="O490" i="1" a="1"/>
  <c r="O490" i="1" s="1"/>
  <c r="O491" i="1" a="1"/>
  <c r="O491" i="1" s="1"/>
  <c r="O492" i="1" a="1"/>
  <c r="O492" i="1" s="1"/>
  <c r="O493" i="1" a="1"/>
  <c r="O493" i="1" s="1"/>
  <c r="O494" i="1" a="1"/>
  <c r="O494" i="1" s="1"/>
  <c r="O495" i="1" a="1"/>
  <c r="O495" i="1" s="1"/>
  <c r="O496" i="1" a="1"/>
  <c r="O496" i="1" s="1"/>
  <c r="O497" i="1" a="1"/>
  <c r="O497" i="1" s="1"/>
  <c r="O498" i="1" a="1"/>
  <c r="O498" i="1" s="1"/>
  <c r="O499" i="1" a="1"/>
  <c r="O499" i="1" s="1"/>
  <c r="O500" i="1" a="1"/>
  <c r="O500" i="1" s="1"/>
  <c r="O501" i="1" a="1"/>
  <c r="O501" i="1" s="1"/>
  <c r="O502" i="1" a="1"/>
  <c r="O502" i="1" s="1"/>
  <c r="O503" i="1" a="1"/>
  <c r="O503" i="1" s="1"/>
  <c r="O504" i="1" a="1"/>
  <c r="O504" i="1" s="1"/>
  <c r="O505" i="1" a="1"/>
  <c r="O505" i="1" s="1"/>
  <c r="O506" i="1" a="1"/>
  <c r="O506" i="1" s="1"/>
  <c r="O507" i="1" a="1"/>
  <c r="O507" i="1" s="1"/>
  <c r="O508" i="1" a="1"/>
  <c r="O508" i="1" s="1"/>
  <c r="O509" i="1" a="1"/>
  <c r="O509" i="1" s="1"/>
  <c r="O510" i="1" a="1"/>
  <c r="O510" i="1" s="1"/>
  <c r="O511" i="1" a="1"/>
  <c r="O511" i="1" s="1"/>
  <c r="O512" i="1" a="1"/>
  <c r="O512" i="1" s="1"/>
  <c r="O513" i="1" a="1"/>
  <c r="O513" i="1" s="1"/>
  <c r="O514" i="1" a="1"/>
  <c r="O514" i="1" s="1"/>
  <c r="O515" i="1" a="1"/>
  <c r="O515" i="1" s="1"/>
  <c r="O516" i="1" a="1"/>
  <c r="O516" i="1" s="1"/>
  <c r="O517" i="1" a="1"/>
  <c r="O517" i="1" s="1"/>
  <c r="O518" i="1" a="1"/>
  <c r="O518" i="1" s="1"/>
  <c r="O519" i="1" a="1"/>
  <c r="O519" i="1" s="1"/>
  <c r="O520" i="1" a="1"/>
  <c r="O520" i="1" s="1"/>
  <c r="O521" i="1" a="1"/>
  <c r="O521" i="1" s="1"/>
  <c r="O522" i="1" a="1"/>
  <c r="O522" i="1" s="1"/>
  <c r="O523" i="1" a="1"/>
  <c r="O523" i="1" s="1"/>
  <c r="O524" i="1" a="1"/>
  <c r="O524" i="1" s="1"/>
  <c r="O525" i="1" a="1"/>
  <c r="O525" i="1" s="1"/>
  <c r="O526" i="1" a="1"/>
  <c r="O526" i="1" s="1"/>
  <c r="O527" i="1" a="1"/>
  <c r="O527" i="1" s="1"/>
  <c r="O528" i="1" a="1"/>
  <c r="O528" i="1" s="1"/>
  <c r="O529" i="1" a="1"/>
  <c r="O529" i="1" s="1"/>
  <c r="O530" i="1" a="1"/>
  <c r="O530" i="1" s="1"/>
  <c r="O531" i="1" a="1"/>
  <c r="O531" i="1" s="1"/>
  <c r="O532" i="1" a="1"/>
  <c r="O532" i="1" s="1"/>
  <c r="O533" i="1" a="1"/>
  <c r="O533" i="1" s="1"/>
  <c r="O534" i="1" a="1"/>
  <c r="O534" i="1" s="1"/>
  <c r="O535" i="1" a="1"/>
  <c r="O535" i="1" s="1"/>
  <c r="O536" i="1" a="1"/>
  <c r="O536" i="1" s="1"/>
  <c r="O537" i="1" a="1"/>
  <c r="O537" i="1" s="1"/>
  <c r="O538" i="1" a="1"/>
  <c r="O538" i="1" s="1"/>
  <c r="O539" i="1" a="1"/>
  <c r="O539" i="1" s="1"/>
  <c r="O540" i="1" a="1"/>
  <c r="O540" i="1" s="1"/>
  <c r="O541" i="1" a="1"/>
  <c r="O541" i="1" s="1"/>
  <c r="O542" i="1" a="1"/>
  <c r="O542" i="1" s="1"/>
  <c r="O543" i="1" a="1"/>
  <c r="O543" i="1" s="1"/>
  <c r="O544" i="1" a="1"/>
  <c r="O544" i="1" s="1"/>
  <c r="O545" i="1" a="1"/>
  <c r="O545" i="1" s="1"/>
  <c r="O546" i="1" a="1"/>
  <c r="O546" i="1" s="1"/>
  <c r="O547" i="1" a="1"/>
  <c r="O547" i="1" s="1"/>
  <c r="O548" i="1" a="1"/>
  <c r="O548" i="1" s="1"/>
  <c r="O549" i="1" a="1"/>
  <c r="O549" i="1" s="1"/>
  <c r="O550" i="1" a="1"/>
  <c r="O550" i="1" s="1"/>
  <c r="O551" i="1" a="1"/>
  <c r="O551" i="1" s="1"/>
  <c r="O552" i="1" a="1"/>
  <c r="O552" i="1" s="1"/>
  <c r="O553" i="1" a="1"/>
  <c r="O553" i="1" s="1"/>
  <c r="O554" i="1" a="1"/>
  <c r="O554" i="1" s="1"/>
  <c r="O555" i="1" a="1"/>
  <c r="O555" i="1" s="1"/>
  <c r="O556" i="1" a="1"/>
  <c r="O556" i="1" s="1"/>
  <c r="O557" i="1" a="1"/>
  <c r="O557" i="1" s="1"/>
  <c r="O558" i="1" a="1"/>
  <c r="O558" i="1" s="1"/>
  <c r="O559" i="1" a="1"/>
  <c r="O559" i="1" s="1"/>
  <c r="O560" i="1" a="1"/>
  <c r="O560" i="1" s="1"/>
  <c r="O561" i="1" a="1"/>
  <c r="O561" i="1" s="1"/>
  <c r="O562" i="1" a="1"/>
  <c r="O562" i="1" s="1"/>
  <c r="O563" i="1" a="1"/>
  <c r="O563" i="1"/>
  <c r="O564" i="1" a="1"/>
  <c r="O564" i="1" s="1"/>
  <c r="O565" i="1" a="1"/>
  <c r="O565" i="1" s="1"/>
  <c r="O566" i="1" a="1"/>
  <c r="O566" i="1" s="1"/>
  <c r="O567" i="1" a="1"/>
  <c r="O567" i="1" s="1"/>
  <c r="O568" i="1" a="1"/>
  <c r="O568" i="1" s="1"/>
  <c r="O569" i="1" a="1"/>
  <c r="O569" i="1" s="1"/>
  <c r="O570" i="1" a="1"/>
  <c r="O570" i="1" s="1"/>
  <c r="O571" i="1" a="1"/>
  <c r="O571" i="1"/>
  <c r="O572" i="1" a="1"/>
  <c r="O572" i="1" s="1"/>
  <c r="O573" i="1" a="1"/>
  <c r="O573" i="1" s="1"/>
  <c r="O574" i="1" a="1"/>
  <c r="O574" i="1" s="1"/>
  <c r="O575" i="1" a="1"/>
  <c r="O575" i="1" s="1"/>
  <c r="O576" i="1" a="1"/>
  <c r="O576" i="1" s="1"/>
  <c r="O577" i="1" a="1"/>
  <c r="O577" i="1" s="1"/>
  <c r="O578" i="1" a="1"/>
  <c r="O578" i="1" s="1"/>
  <c r="O579" i="1" a="1"/>
  <c r="O579" i="1" s="1"/>
  <c r="O580" i="1" a="1"/>
  <c r="O580" i="1" s="1"/>
  <c r="O581" i="1" a="1"/>
  <c r="O581" i="1" s="1"/>
  <c r="O582" i="1" a="1"/>
  <c r="O582" i="1" s="1"/>
  <c r="O583" i="1" a="1"/>
  <c r="O583" i="1" s="1"/>
  <c r="O584" i="1" a="1"/>
  <c r="O584" i="1" s="1"/>
  <c r="O585" i="1" a="1"/>
  <c r="O585" i="1" s="1"/>
  <c r="O586" i="1" a="1"/>
  <c r="O586" i="1" s="1"/>
  <c r="O587" i="1" a="1"/>
  <c r="O587" i="1" s="1"/>
  <c r="O588" i="1" a="1"/>
  <c r="O588" i="1" s="1"/>
  <c r="O589" i="1" a="1"/>
  <c r="O589" i="1" s="1"/>
  <c r="O590" i="1" a="1"/>
  <c r="O590" i="1" s="1"/>
  <c r="O591" i="1" a="1"/>
  <c r="O591" i="1" s="1"/>
  <c r="O592" i="1" a="1"/>
  <c r="O592" i="1" s="1"/>
  <c r="O593" i="1" a="1"/>
  <c r="O593" i="1" s="1"/>
  <c r="O594" i="1" a="1"/>
  <c r="O594" i="1" s="1"/>
  <c r="O595" i="1" a="1"/>
  <c r="O595" i="1"/>
  <c r="O596" i="1" a="1"/>
  <c r="O596" i="1" s="1"/>
  <c r="O597" i="1" a="1"/>
  <c r="O597" i="1" s="1"/>
  <c r="O598" i="1" a="1"/>
  <c r="O598" i="1" s="1"/>
  <c r="O599" i="1" a="1"/>
  <c r="O599" i="1" s="1"/>
  <c r="O600" i="1" a="1"/>
  <c r="O600" i="1" s="1"/>
  <c r="O601" i="1" a="1"/>
  <c r="O601" i="1" s="1"/>
  <c r="O602" i="1" a="1"/>
  <c r="O602" i="1" s="1"/>
  <c r="O603" i="1" a="1"/>
  <c r="O603" i="1"/>
  <c r="O604" i="1" a="1"/>
  <c r="O604" i="1" s="1"/>
  <c r="O605" i="1" a="1"/>
  <c r="O605" i="1" s="1"/>
  <c r="O606" i="1" a="1"/>
  <c r="O606" i="1" s="1"/>
  <c r="O607" i="1" a="1"/>
  <c r="O607" i="1" s="1"/>
  <c r="O608" i="1" a="1"/>
  <c r="O608" i="1" s="1"/>
  <c r="O12" i="1" a="1"/>
  <c r="O12" i="1" s="1"/>
  <c r="B6" i="17" l="1" a="1"/>
  <c r="B6" i="17" s="1"/>
  <c r="B6" i="20" a="1"/>
  <c r="B6" i="20" s="1"/>
  <c r="V42" i="1" l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V146" i="1"/>
  <c r="V147" i="1"/>
  <c r="V148" i="1"/>
  <c r="V149" i="1"/>
  <c r="V150" i="1"/>
  <c r="V151" i="1"/>
  <c r="V152" i="1"/>
  <c r="V153" i="1"/>
  <c r="V154" i="1"/>
  <c r="V155" i="1"/>
  <c r="V156" i="1"/>
  <c r="V157" i="1"/>
  <c r="V158" i="1"/>
  <c r="V159" i="1"/>
  <c r="V160" i="1"/>
  <c r="V161" i="1"/>
  <c r="V162" i="1"/>
  <c r="V163" i="1"/>
  <c r="V164" i="1"/>
  <c r="V165" i="1"/>
  <c r="V166" i="1"/>
  <c r="V167" i="1"/>
  <c r="V168" i="1"/>
  <c r="V169" i="1"/>
  <c r="V170" i="1"/>
  <c r="V171" i="1"/>
  <c r="V172" i="1"/>
  <c r="V173" i="1"/>
  <c r="V174" i="1"/>
  <c r="V175" i="1"/>
  <c r="V176" i="1"/>
  <c r="V177" i="1"/>
  <c r="V178" i="1"/>
  <c r="V179" i="1"/>
  <c r="V180" i="1"/>
  <c r="V181" i="1"/>
  <c r="V182" i="1"/>
  <c r="V183" i="1"/>
  <c r="V184" i="1"/>
  <c r="V185" i="1"/>
  <c r="V186" i="1"/>
  <c r="V187" i="1"/>
  <c r="V188" i="1"/>
  <c r="V189" i="1"/>
  <c r="V190" i="1"/>
  <c r="V191" i="1"/>
  <c r="V192" i="1"/>
  <c r="V193" i="1"/>
  <c r="V194" i="1"/>
  <c r="V195" i="1"/>
  <c r="V196" i="1"/>
  <c r="V197" i="1"/>
  <c r="V198" i="1"/>
  <c r="V199" i="1"/>
  <c r="V200" i="1"/>
  <c r="V201" i="1"/>
  <c r="V202" i="1"/>
  <c r="V203" i="1"/>
  <c r="V204" i="1"/>
  <c r="V205" i="1"/>
  <c r="V206" i="1"/>
  <c r="V207" i="1"/>
  <c r="V208" i="1"/>
  <c r="V209" i="1"/>
  <c r="V210" i="1"/>
  <c r="V211" i="1"/>
  <c r="V212" i="1"/>
  <c r="V213" i="1"/>
  <c r="V214" i="1"/>
  <c r="V215" i="1"/>
  <c r="V216" i="1"/>
  <c r="V217" i="1"/>
  <c r="V218" i="1"/>
  <c r="V219" i="1"/>
  <c r="V220" i="1"/>
  <c r="V221" i="1"/>
  <c r="V222" i="1"/>
  <c r="V223" i="1"/>
  <c r="V224" i="1"/>
  <c r="V225" i="1"/>
  <c r="V226" i="1"/>
  <c r="V227" i="1"/>
  <c r="V228" i="1"/>
  <c r="V229" i="1"/>
  <c r="V230" i="1"/>
  <c r="V231" i="1"/>
  <c r="V232" i="1"/>
  <c r="V233" i="1"/>
  <c r="V234" i="1"/>
  <c r="V235" i="1"/>
  <c r="V236" i="1"/>
  <c r="V237" i="1"/>
  <c r="V238" i="1"/>
  <c r="V239" i="1"/>
  <c r="V240" i="1"/>
  <c r="V241" i="1"/>
  <c r="V242" i="1"/>
  <c r="V243" i="1"/>
  <c r="V244" i="1"/>
  <c r="V245" i="1"/>
  <c r="V246" i="1"/>
  <c r="V247" i="1"/>
  <c r="V248" i="1"/>
  <c r="V249" i="1"/>
  <c r="V250" i="1"/>
  <c r="V251" i="1"/>
  <c r="V252" i="1"/>
  <c r="V253" i="1"/>
  <c r="V254" i="1"/>
  <c r="V255" i="1"/>
  <c r="V256" i="1"/>
  <c r="V257" i="1"/>
  <c r="V258" i="1"/>
  <c r="V259" i="1"/>
  <c r="V260" i="1"/>
  <c r="V261" i="1"/>
  <c r="V262" i="1"/>
  <c r="V263" i="1"/>
  <c r="V264" i="1"/>
  <c r="V265" i="1"/>
  <c r="V266" i="1"/>
  <c r="V267" i="1"/>
  <c r="V268" i="1"/>
  <c r="V269" i="1"/>
  <c r="V270" i="1"/>
  <c r="V271" i="1"/>
  <c r="V272" i="1"/>
  <c r="V273" i="1"/>
  <c r="V274" i="1"/>
  <c r="V275" i="1"/>
  <c r="V276" i="1"/>
  <c r="V277" i="1"/>
  <c r="V278" i="1"/>
  <c r="V279" i="1"/>
  <c r="V280" i="1"/>
  <c r="V281" i="1"/>
  <c r="V282" i="1"/>
  <c r="V283" i="1"/>
  <c r="V284" i="1"/>
  <c r="V285" i="1"/>
  <c r="V286" i="1"/>
  <c r="V287" i="1"/>
  <c r="V288" i="1"/>
  <c r="V289" i="1"/>
  <c r="V290" i="1"/>
  <c r="V291" i="1"/>
  <c r="V292" i="1"/>
  <c r="V293" i="1"/>
  <c r="V294" i="1"/>
  <c r="V295" i="1"/>
  <c r="V296" i="1"/>
  <c r="V297" i="1"/>
  <c r="V298" i="1"/>
  <c r="V299" i="1"/>
  <c r="V300" i="1"/>
  <c r="V301" i="1"/>
  <c r="V302" i="1"/>
  <c r="V303" i="1"/>
  <c r="V304" i="1"/>
  <c r="V305" i="1"/>
  <c r="V306" i="1"/>
  <c r="V307" i="1"/>
  <c r="V308" i="1"/>
  <c r="V309" i="1"/>
  <c r="V310" i="1"/>
  <c r="V311" i="1"/>
  <c r="V312" i="1"/>
  <c r="V313" i="1"/>
  <c r="V314" i="1"/>
  <c r="V315" i="1"/>
  <c r="V316" i="1"/>
  <c r="V317" i="1"/>
  <c r="V318" i="1"/>
  <c r="V319" i="1"/>
  <c r="V320" i="1"/>
  <c r="V321" i="1"/>
  <c r="V322" i="1"/>
  <c r="V323" i="1"/>
  <c r="V324" i="1"/>
  <c r="V325" i="1"/>
  <c r="V326" i="1"/>
  <c r="V327" i="1"/>
  <c r="V328" i="1"/>
  <c r="V329" i="1"/>
  <c r="V330" i="1"/>
  <c r="V331" i="1"/>
  <c r="V332" i="1"/>
  <c r="V333" i="1"/>
  <c r="V334" i="1"/>
  <c r="V335" i="1"/>
  <c r="V336" i="1"/>
  <c r="V337" i="1"/>
  <c r="V338" i="1"/>
  <c r="V339" i="1"/>
  <c r="V340" i="1"/>
  <c r="V341" i="1"/>
  <c r="V342" i="1"/>
  <c r="V343" i="1"/>
  <c r="V344" i="1"/>
  <c r="V345" i="1"/>
  <c r="V346" i="1"/>
  <c r="V347" i="1"/>
  <c r="V348" i="1"/>
  <c r="V349" i="1"/>
  <c r="V350" i="1"/>
  <c r="V351" i="1"/>
  <c r="V352" i="1"/>
  <c r="V353" i="1"/>
  <c r="V354" i="1"/>
  <c r="V355" i="1"/>
  <c r="V356" i="1"/>
  <c r="V357" i="1"/>
  <c r="V358" i="1"/>
  <c r="V359" i="1"/>
  <c r="V360" i="1"/>
  <c r="V361" i="1"/>
  <c r="V362" i="1"/>
  <c r="V363" i="1"/>
  <c r="V364" i="1"/>
  <c r="V365" i="1"/>
  <c r="V366" i="1"/>
  <c r="V367" i="1"/>
  <c r="V368" i="1"/>
  <c r="V369" i="1"/>
  <c r="V370" i="1"/>
  <c r="V371" i="1"/>
  <c r="V372" i="1"/>
  <c r="V373" i="1"/>
  <c r="V374" i="1"/>
  <c r="V375" i="1"/>
  <c r="V376" i="1"/>
  <c r="V377" i="1"/>
  <c r="V378" i="1"/>
  <c r="V379" i="1"/>
  <c r="V380" i="1"/>
  <c r="V381" i="1"/>
  <c r="V382" i="1"/>
  <c r="V383" i="1"/>
  <c r="V384" i="1"/>
  <c r="V385" i="1"/>
  <c r="V386" i="1"/>
  <c r="V387" i="1"/>
  <c r="V388" i="1"/>
  <c r="V389" i="1"/>
  <c r="V390" i="1"/>
  <c r="V391" i="1"/>
  <c r="V392" i="1"/>
  <c r="V393" i="1"/>
  <c r="V394" i="1"/>
  <c r="V395" i="1"/>
  <c r="V396" i="1"/>
  <c r="V397" i="1"/>
  <c r="V398" i="1"/>
  <c r="V399" i="1"/>
  <c r="V400" i="1"/>
  <c r="V401" i="1"/>
  <c r="V402" i="1"/>
  <c r="V403" i="1"/>
  <c r="V404" i="1"/>
  <c r="V405" i="1"/>
  <c r="V406" i="1"/>
  <c r="V407" i="1"/>
  <c r="V408" i="1"/>
  <c r="V409" i="1"/>
  <c r="V410" i="1"/>
  <c r="V411" i="1"/>
  <c r="V412" i="1"/>
  <c r="V413" i="1"/>
  <c r="V414" i="1"/>
  <c r="V415" i="1"/>
  <c r="V416" i="1"/>
  <c r="V417" i="1"/>
  <c r="V418" i="1"/>
  <c r="V419" i="1"/>
  <c r="V420" i="1"/>
  <c r="V421" i="1"/>
  <c r="V422" i="1"/>
  <c r="V423" i="1"/>
  <c r="V424" i="1"/>
  <c r="V425" i="1"/>
  <c r="V426" i="1"/>
  <c r="V427" i="1"/>
  <c r="V428" i="1"/>
  <c r="V429" i="1"/>
  <c r="V430" i="1"/>
  <c r="V431" i="1"/>
  <c r="V432" i="1"/>
  <c r="V433" i="1"/>
  <c r="V434" i="1"/>
  <c r="V435" i="1"/>
  <c r="V436" i="1"/>
  <c r="V437" i="1"/>
  <c r="V438" i="1"/>
  <c r="V439" i="1"/>
  <c r="V440" i="1"/>
  <c r="V441" i="1"/>
  <c r="V442" i="1"/>
  <c r="V443" i="1"/>
  <c r="V444" i="1"/>
  <c r="V445" i="1"/>
  <c r="V446" i="1"/>
  <c r="V447" i="1"/>
  <c r="V448" i="1"/>
  <c r="V449" i="1"/>
  <c r="V450" i="1"/>
  <c r="V451" i="1"/>
  <c r="V452" i="1"/>
  <c r="V453" i="1"/>
  <c r="V454" i="1"/>
  <c r="V455" i="1"/>
  <c r="V456" i="1"/>
  <c r="V457" i="1"/>
  <c r="V458" i="1"/>
  <c r="V459" i="1"/>
  <c r="V460" i="1"/>
  <c r="V461" i="1"/>
  <c r="V462" i="1"/>
  <c r="V463" i="1"/>
  <c r="V464" i="1"/>
  <c r="V465" i="1"/>
  <c r="V466" i="1"/>
  <c r="V467" i="1"/>
  <c r="V468" i="1"/>
  <c r="V469" i="1"/>
  <c r="V470" i="1"/>
  <c r="V471" i="1"/>
  <c r="V472" i="1"/>
  <c r="V473" i="1"/>
  <c r="V474" i="1"/>
  <c r="V475" i="1"/>
  <c r="V476" i="1"/>
  <c r="V477" i="1"/>
  <c r="V478" i="1"/>
  <c r="V479" i="1"/>
  <c r="V480" i="1"/>
  <c r="V481" i="1"/>
  <c r="V482" i="1"/>
  <c r="V483" i="1"/>
  <c r="V484" i="1"/>
  <c r="V485" i="1"/>
  <c r="V486" i="1"/>
  <c r="V487" i="1"/>
  <c r="V488" i="1"/>
  <c r="V489" i="1"/>
  <c r="V490" i="1"/>
  <c r="V491" i="1"/>
  <c r="V492" i="1"/>
  <c r="V493" i="1"/>
  <c r="V494" i="1"/>
  <c r="V495" i="1"/>
  <c r="V496" i="1"/>
  <c r="V497" i="1"/>
  <c r="V498" i="1"/>
  <c r="V499" i="1"/>
  <c r="V500" i="1"/>
  <c r="V501" i="1"/>
  <c r="V502" i="1"/>
  <c r="V503" i="1"/>
  <c r="V504" i="1"/>
  <c r="V505" i="1"/>
  <c r="V506" i="1"/>
  <c r="V507" i="1"/>
  <c r="V508" i="1"/>
  <c r="V509" i="1"/>
  <c r="V510" i="1"/>
  <c r="V511" i="1"/>
  <c r="V512" i="1"/>
  <c r="V513" i="1"/>
  <c r="V514" i="1"/>
  <c r="V515" i="1"/>
  <c r="V516" i="1"/>
  <c r="V517" i="1"/>
  <c r="V518" i="1"/>
  <c r="V519" i="1"/>
  <c r="V520" i="1"/>
  <c r="V521" i="1"/>
  <c r="V522" i="1"/>
  <c r="V523" i="1"/>
  <c r="V524" i="1"/>
  <c r="V525" i="1"/>
  <c r="V526" i="1"/>
  <c r="V527" i="1"/>
  <c r="V528" i="1"/>
  <c r="V529" i="1"/>
  <c r="V530" i="1"/>
  <c r="V531" i="1"/>
  <c r="V532" i="1"/>
  <c r="V533" i="1"/>
  <c r="V534" i="1"/>
  <c r="V535" i="1"/>
  <c r="V536" i="1"/>
  <c r="V537" i="1"/>
  <c r="V538" i="1"/>
  <c r="V539" i="1"/>
  <c r="V540" i="1"/>
  <c r="V541" i="1"/>
  <c r="V542" i="1"/>
  <c r="V543" i="1"/>
  <c r="V544" i="1"/>
  <c r="V545" i="1"/>
  <c r="V546" i="1"/>
  <c r="V547" i="1"/>
  <c r="V548" i="1"/>
  <c r="V549" i="1"/>
  <c r="V550" i="1"/>
  <c r="V551" i="1"/>
  <c r="V552" i="1"/>
  <c r="V553" i="1"/>
  <c r="V554" i="1"/>
  <c r="V555" i="1"/>
  <c r="V556" i="1"/>
  <c r="V557" i="1"/>
  <c r="V558" i="1"/>
  <c r="V559" i="1"/>
  <c r="V560" i="1"/>
  <c r="V561" i="1"/>
  <c r="V562" i="1"/>
  <c r="V563" i="1"/>
  <c r="V564" i="1"/>
  <c r="V565" i="1"/>
  <c r="V566" i="1"/>
  <c r="V567" i="1"/>
  <c r="V568" i="1"/>
  <c r="V569" i="1"/>
  <c r="V570" i="1"/>
  <c r="V571" i="1"/>
  <c r="V572" i="1"/>
  <c r="V573" i="1"/>
  <c r="V574" i="1"/>
  <c r="V575" i="1"/>
  <c r="V576" i="1"/>
  <c r="V577" i="1"/>
  <c r="V578" i="1"/>
  <c r="V579" i="1"/>
  <c r="V580" i="1"/>
  <c r="V581" i="1"/>
  <c r="V582" i="1"/>
  <c r="V583" i="1"/>
  <c r="V584" i="1"/>
  <c r="V585" i="1"/>
  <c r="V586" i="1"/>
  <c r="V587" i="1"/>
  <c r="V588" i="1"/>
  <c r="V589" i="1"/>
  <c r="V590" i="1"/>
  <c r="V591" i="1"/>
  <c r="V592" i="1"/>
  <c r="V593" i="1"/>
  <c r="V594" i="1"/>
  <c r="V595" i="1"/>
  <c r="V596" i="1"/>
  <c r="V597" i="1"/>
  <c r="V598" i="1"/>
  <c r="V599" i="1"/>
  <c r="V600" i="1"/>
  <c r="V601" i="1"/>
  <c r="V602" i="1"/>
  <c r="V603" i="1"/>
  <c r="V604" i="1"/>
  <c r="V605" i="1"/>
  <c r="V606" i="1"/>
  <c r="V607" i="1"/>
  <c r="V608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P146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69" i="1"/>
  <c r="P170" i="1"/>
  <c r="P171" i="1"/>
  <c r="P172" i="1"/>
  <c r="P173" i="1"/>
  <c r="P174" i="1"/>
  <c r="P175" i="1"/>
  <c r="P176" i="1"/>
  <c r="P177" i="1"/>
  <c r="P178" i="1"/>
  <c r="P179" i="1"/>
  <c r="P180" i="1"/>
  <c r="P181" i="1"/>
  <c r="P182" i="1"/>
  <c r="P183" i="1"/>
  <c r="P184" i="1"/>
  <c r="P185" i="1"/>
  <c r="P186" i="1"/>
  <c r="P187" i="1"/>
  <c r="P188" i="1"/>
  <c r="P189" i="1"/>
  <c r="P190" i="1"/>
  <c r="P191" i="1"/>
  <c r="P192" i="1"/>
  <c r="P193" i="1"/>
  <c r="P194" i="1"/>
  <c r="P195" i="1"/>
  <c r="P196" i="1"/>
  <c r="P197" i="1"/>
  <c r="P198" i="1"/>
  <c r="P199" i="1"/>
  <c r="P200" i="1"/>
  <c r="P201" i="1"/>
  <c r="P202" i="1"/>
  <c r="P203" i="1"/>
  <c r="P204" i="1"/>
  <c r="P205" i="1"/>
  <c r="P206" i="1"/>
  <c r="P207" i="1"/>
  <c r="P208" i="1"/>
  <c r="P209" i="1"/>
  <c r="P210" i="1"/>
  <c r="P211" i="1"/>
  <c r="P212" i="1"/>
  <c r="P213" i="1"/>
  <c r="P214" i="1"/>
  <c r="P215" i="1"/>
  <c r="P216" i="1"/>
  <c r="P217" i="1"/>
  <c r="P218" i="1"/>
  <c r="P219" i="1"/>
  <c r="P220" i="1"/>
  <c r="P221" i="1"/>
  <c r="P222" i="1"/>
  <c r="P223" i="1"/>
  <c r="P224" i="1"/>
  <c r="P225" i="1"/>
  <c r="P226" i="1"/>
  <c r="P227" i="1"/>
  <c r="P228" i="1"/>
  <c r="P229" i="1"/>
  <c r="P230" i="1"/>
  <c r="P231" i="1"/>
  <c r="P232" i="1"/>
  <c r="P233" i="1"/>
  <c r="P234" i="1"/>
  <c r="P235" i="1"/>
  <c r="P236" i="1"/>
  <c r="P237" i="1"/>
  <c r="P238" i="1"/>
  <c r="P239" i="1"/>
  <c r="P240" i="1"/>
  <c r="P241" i="1"/>
  <c r="P242" i="1"/>
  <c r="P243" i="1"/>
  <c r="P244" i="1"/>
  <c r="P245" i="1"/>
  <c r="P246" i="1"/>
  <c r="P247" i="1"/>
  <c r="P248" i="1"/>
  <c r="P249" i="1"/>
  <c r="P250" i="1"/>
  <c r="P251" i="1"/>
  <c r="P252" i="1"/>
  <c r="P253" i="1"/>
  <c r="P254" i="1"/>
  <c r="P255" i="1"/>
  <c r="P256" i="1"/>
  <c r="P257" i="1"/>
  <c r="P258" i="1"/>
  <c r="P259" i="1"/>
  <c r="P260" i="1"/>
  <c r="P261" i="1"/>
  <c r="P262" i="1"/>
  <c r="P263" i="1"/>
  <c r="P264" i="1"/>
  <c r="P265" i="1"/>
  <c r="P266" i="1"/>
  <c r="P267" i="1"/>
  <c r="P268" i="1"/>
  <c r="P269" i="1"/>
  <c r="P270" i="1"/>
  <c r="P271" i="1"/>
  <c r="P272" i="1"/>
  <c r="P273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3" i="1"/>
  <c r="P294" i="1"/>
  <c r="P295" i="1"/>
  <c r="P296" i="1"/>
  <c r="P297" i="1"/>
  <c r="P298" i="1"/>
  <c r="P299" i="1"/>
  <c r="P300" i="1"/>
  <c r="P301" i="1"/>
  <c r="P302" i="1"/>
  <c r="P303" i="1"/>
  <c r="P304" i="1"/>
  <c r="P305" i="1"/>
  <c r="P306" i="1"/>
  <c r="P307" i="1"/>
  <c r="P308" i="1"/>
  <c r="P309" i="1"/>
  <c r="P310" i="1"/>
  <c r="P311" i="1"/>
  <c r="P312" i="1"/>
  <c r="P313" i="1"/>
  <c r="P314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  <c r="P329" i="1"/>
  <c r="P330" i="1"/>
  <c r="P331" i="1"/>
  <c r="P332" i="1"/>
  <c r="P333" i="1"/>
  <c r="P334" i="1"/>
  <c r="P335" i="1"/>
  <c r="P336" i="1"/>
  <c r="P337" i="1"/>
  <c r="P338" i="1"/>
  <c r="P339" i="1"/>
  <c r="P340" i="1"/>
  <c r="P341" i="1"/>
  <c r="P342" i="1"/>
  <c r="P343" i="1"/>
  <c r="P344" i="1"/>
  <c r="P345" i="1"/>
  <c r="P346" i="1"/>
  <c r="P347" i="1"/>
  <c r="P348" i="1"/>
  <c r="P349" i="1"/>
  <c r="P350" i="1"/>
  <c r="P351" i="1"/>
  <c r="P352" i="1"/>
  <c r="P353" i="1"/>
  <c r="P354" i="1"/>
  <c r="P355" i="1"/>
  <c r="P356" i="1"/>
  <c r="P357" i="1"/>
  <c r="P358" i="1"/>
  <c r="P359" i="1"/>
  <c r="P360" i="1"/>
  <c r="P361" i="1"/>
  <c r="P362" i="1"/>
  <c r="P363" i="1"/>
  <c r="P364" i="1"/>
  <c r="P365" i="1"/>
  <c r="P366" i="1"/>
  <c r="P367" i="1"/>
  <c r="P368" i="1"/>
  <c r="P369" i="1"/>
  <c r="P370" i="1"/>
  <c r="P371" i="1"/>
  <c r="P372" i="1"/>
  <c r="P373" i="1"/>
  <c r="P374" i="1"/>
  <c r="P375" i="1"/>
  <c r="P376" i="1"/>
  <c r="P377" i="1"/>
  <c r="P378" i="1"/>
  <c r="P379" i="1"/>
  <c r="P380" i="1"/>
  <c r="P381" i="1"/>
  <c r="P382" i="1"/>
  <c r="P383" i="1"/>
  <c r="P384" i="1"/>
  <c r="P385" i="1"/>
  <c r="P386" i="1"/>
  <c r="P387" i="1"/>
  <c r="P388" i="1"/>
  <c r="P389" i="1"/>
  <c r="P390" i="1"/>
  <c r="P391" i="1"/>
  <c r="P392" i="1"/>
  <c r="P393" i="1"/>
  <c r="P394" i="1"/>
  <c r="P395" i="1"/>
  <c r="P396" i="1"/>
  <c r="P397" i="1"/>
  <c r="P398" i="1"/>
  <c r="P399" i="1"/>
  <c r="P400" i="1"/>
  <c r="P401" i="1"/>
  <c r="P402" i="1"/>
  <c r="P403" i="1"/>
  <c r="P404" i="1"/>
  <c r="P405" i="1"/>
  <c r="P406" i="1"/>
  <c r="P407" i="1"/>
  <c r="P408" i="1"/>
  <c r="P409" i="1"/>
  <c r="P410" i="1"/>
  <c r="P411" i="1"/>
  <c r="P412" i="1"/>
  <c r="P413" i="1"/>
  <c r="P414" i="1"/>
  <c r="P415" i="1"/>
  <c r="P416" i="1"/>
  <c r="P417" i="1"/>
  <c r="P418" i="1"/>
  <c r="P419" i="1"/>
  <c r="P420" i="1"/>
  <c r="P421" i="1"/>
  <c r="P422" i="1"/>
  <c r="P423" i="1"/>
  <c r="P424" i="1"/>
  <c r="P425" i="1"/>
  <c r="P426" i="1"/>
  <c r="P427" i="1"/>
  <c r="P428" i="1"/>
  <c r="P429" i="1"/>
  <c r="P430" i="1"/>
  <c r="P431" i="1"/>
  <c r="P432" i="1"/>
  <c r="P433" i="1"/>
  <c r="P434" i="1"/>
  <c r="P435" i="1"/>
  <c r="P436" i="1"/>
  <c r="P437" i="1"/>
  <c r="P438" i="1"/>
  <c r="P439" i="1"/>
  <c r="P440" i="1"/>
  <c r="P441" i="1"/>
  <c r="P442" i="1"/>
  <c r="P443" i="1"/>
  <c r="P444" i="1"/>
  <c r="P445" i="1"/>
  <c r="P446" i="1"/>
  <c r="P447" i="1"/>
  <c r="P448" i="1"/>
  <c r="P449" i="1"/>
  <c r="P450" i="1"/>
  <c r="P451" i="1"/>
  <c r="P452" i="1"/>
  <c r="P453" i="1"/>
  <c r="P454" i="1"/>
  <c r="P455" i="1"/>
  <c r="P456" i="1"/>
  <c r="P457" i="1"/>
  <c r="P458" i="1"/>
  <c r="P459" i="1"/>
  <c r="P460" i="1"/>
  <c r="P461" i="1"/>
  <c r="P462" i="1"/>
  <c r="P463" i="1"/>
  <c r="P464" i="1"/>
  <c r="P465" i="1"/>
  <c r="P466" i="1"/>
  <c r="P467" i="1"/>
  <c r="P468" i="1"/>
  <c r="P469" i="1"/>
  <c r="P470" i="1"/>
  <c r="P471" i="1"/>
  <c r="P472" i="1"/>
  <c r="P473" i="1"/>
  <c r="P474" i="1"/>
  <c r="P475" i="1"/>
  <c r="P476" i="1"/>
  <c r="P477" i="1"/>
  <c r="P478" i="1"/>
  <c r="P479" i="1"/>
  <c r="P480" i="1"/>
  <c r="P481" i="1"/>
  <c r="P482" i="1"/>
  <c r="P483" i="1"/>
  <c r="P484" i="1"/>
  <c r="P485" i="1"/>
  <c r="P486" i="1"/>
  <c r="P487" i="1"/>
  <c r="P488" i="1"/>
  <c r="P489" i="1"/>
  <c r="P490" i="1"/>
  <c r="P491" i="1"/>
  <c r="P492" i="1"/>
  <c r="P493" i="1"/>
  <c r="P494" i="1"/>
  <c r="P495" i="1"/>
  <c r="P496" i="1"/>
  <c r="P497" i="1"/>
  <c r="P498" i="1"/>
  <c r="P499" i="1"/>
  <c r="P500" i="1"/>
  <c r="P501" i="1"/>
  <c r="P502" i="1"/>
  <c r="P503" i="1"/>
  <c r="P504" i="1"/>
  <c r="P505" i="1"/>
  <c r="P506" i="1"/>
  <c r="P507" i="1"/>
  <c r="P508" i="1"/>
  <c r="P509" i="1"/>
  <c r="P510" i="1"/>
  <c r="P511" i="1"/>
  <c r="P512" i="1"/>
  <c r="P513" i="1"/>
  <c r="P514" i="1"/>
  <c r="P515" i="1"/>
  <c r="P516" i="1"/>
  <c r="P517" i="1"/>
  <c r="P518" i="1"/>
  <c r="P519" i="1"/>
  <c r="P520" i="1"/>
  <c r="P521" i="1"/>
  <c r="P522" i="1"/>
  <c r="P523" i="1"/>
  <c r="P524" i="1"/>
  <c r="P525" i="1"/>
  <c r="P526" i="1"/>
  <c r="P527" i="1"/>
  <c r="P528" i="1"/>
  <c r="P529" i="1"/>
  <c r="P530" i="1"/>
  <c r="P531" i="1"/>
  <c r="P532" i="1"/>
  <c r="P533" i="1"/>
  <c r="P534" i="1"/>
  <c r="P535" i="1"/>
  <c r="P536" i="1"/>
  <c r="P537" i="1"/>
  <c r="P538" i="1"/>
  <c r="P539" i="1"/>
  <c r="P540" i="1"/>
  <c r="P541" i="1"/>
  <c r="P542" i="1"/>
  <c r="P543" i="1"/>
  <c r="P544" i="1"/>
  <c r="P545" i="1"/>
  <c r="P546" i="1"/>
  <c r="P547" i="1"/>
  <c r="P548" i="1"/>
  <c r="P549" i="1"/>
  <c r="P550" i="1"/>
  <c r="P551" i="1"/>
  <c r="P552" i="1"/>
  <c r="P553" i="1"/>
  <c r="P554" i="1"/>
  <c r="P555" i="1"/>
  <c r="P556" i="1"/>
  <c r="P557" i="1"/>
  <c r="P558" i="1"/>
  <c r="P559" i="1"/>
  <c r="P560" i="1"/>
  <c r="P561" i="1"/>
  <c r="P562" i="1"/>
  <c r="P563" i="1"/>
  <c r="P564" i="1"/>
  <c r="P565" i="1"/>
  <c r="P566" i="1"/>
  <c r="P567" i="1"/>
  <c r="P568" i="1"/>
  <c r="P569" i="1"/>
  <c r="P570" i="1"/>
  <c r="P571" i="1"/>
  <c r="P572" i="1"/>
  <c r="P573" i="1"/>
  <c r="P574" i="1"/>
  <c r="P575" i="1"/>
  <c r="P576" i="1"/>
  <c r="P577" i="1"/>
  <c r="P578" i="1"/>
  <c r="P579" i="1"/>
  <c r="P580" i="1"/>
  <c r="P581" i="1"/>
  <c r="P582" i="1"/>
  <c r="P583" i="1"/>
  <c r="P584" i="1"/>
  <c r="P585" i="1"/>
  <c r="P586" i="1"/>
  <c r="P587" i="1"/>
  <c r="P588" i="1"/>
  <c r="P589" i="1"/>
  <c r="P590" i="1"/>
  <c r="P591" i="1"/>
  <c r="P592" i="1"/>
  <c r="P593" i="1"/>
  <c r="P594" i="1"/>
  <c r="P595" i="1"/>
  <c r="P596" i="1"/>
  <c r="P597" i="1"/>
  <c r="P598" i="1"/>
  <c r="P599" i="1"/>
  <c r="P600" i="1"/>
  <c r="P601" i="1"/>
  <c r="P602" i="1"/>
  <c r="P603" i="1"/>
  <c r="P604" i="1"/>
  <c r="P605" i="1"/>
  <c r="P606" i="1"/>
  <c r="P607" i="1"/>
  <c r="P608" i="1"/>
  <c r="V35" i="10"/>
  <c r="V38" i="10"/>
  <c r="V39" i="10"/>
  <c r="V42" i="10"/>
  <c r="V44" i="10"/>
  <c r="V47" i="10"/>
  <c r="V48" i="10"/>
  <c r="V51" i="10"/>
  <c r="V55" i="10"/>
  <c r="V58" i="10"/>
  <c r="V60" i="10"/>
  <c r="V61" i="10"/>
  <c r="V62" i="10"/>
  <c r="V65" i="10"/>
  <c r="V67" i="10"/>
  <c r="V70" i="10"/>
  <c r="V71" i="10"/>
  <c r="V72" i="10"/>
  <c r="V74" i="10"/>
  <c r="V76" i="10"/>
  <c r="V78" i="10"/>
  <c r="V79" i="10"/>
  <c r="V80" i="10"/>
  <c r="V81" i="10"/>
  <c r="V83" i="10"/>
  <c r="V87" i="10"/>
  <c r="V90" i="10"/>
  <c r="V92" i="10"/>
  <c r="V94" i="10"/>
  <c r="V97" i="10"/>
  <c r="V99" i="10"/>
  <c r="V100" i="10"/>
  <c r="V106" i="10"/>
  <c r="V108" i="10"/>
  <c r="V110" i="10"/>
  <c r="V111" i="10"/>
  <c r="V113" i="10"/>
  <c r="V115" i="10"/>
  <c r="V116" i="10"/>
  <c r="V119" i="10"/>
  <c r="V122" i="10"/>
  <c r="V124" i="10"/>
  <c r="V125" i="10"/>
  <c r="V126" i="10"/>
  <c r="V127" i="10"/>
  <c r="V128" i="10"/>
  <c r="V131" i="10"/>
  <c r="V132" i="10"/>
  <c r="V134" i="10"/>
  <c r="V135" i="10"/>
  <c r="V136" i="10"/>
  <c r="V138" i="10"/>
  <c r="V142" i="10"/>
  <c r="V143" i="10"/>
  <c r="V144" i="10"/>
  <c r="V147" i="10"/>
  <c r="V148" i="10"/>
  <c r="V151" i="10"/>
  <c r="V152" i="10"/>
  <c r="V154" i="10"/>
  <c r="V158" i="10"/>
  <c r="V159" i="10"/>
  <c r="V167" i="10"/>
  <c r="V168" i="10"/>
  <c r="V170" i="10"/>
  <c r="V174" i="10"/>
  <c r="V175" i="10"/>
  <c r="V176" i="10"/>
  <c r="V179" i="10"/>
  <c r="V184" i="10"/>
  <c r="V186" i="10"/>
  <c r="V190" i="10"/>
  <c r="V196" i="10"/>
  <c r="V198" i="10"/>
  <c r="V199" i="10"/>
  <c r="V202" i="10"/>
  <c r="V204" i="10"/>
  <c r="V207" i="10"/>
  <c r="V208" i="10"/>
  <c r="V212" i="10"/>
  <c r="V219" i="10"/>
  <c r="V220" i="10"/>
  <c r="V223" i="10"/>
  <c r="V224" i="10"/>
  <c r="V225" i="10"/>
  <c r="V227" i="10"/>
  <c r="V228" i="10"/>
  <c r="V230" i="10"/>
  <c r="V231" i="10"/>
  <c r="V234" i="10"/>
  <c r="V236" i="10"/>
  <c r="V239" i="10"/>
  <c r="V240" i="10"/>
  <c r="V241" i="10"/>
  <c r="V243" i="10"/>
  <c r="V244" i="10"/>
  <c r="V247" i="10"/>
  <c r="V248" i="10"/>
  <c r="V252" i="10"/>
  <c r="V255" i="10"/>
  <c r="V256" i="10"/>
  <c r="V257" i="10"/>
  <c r="V259" i="10"/>
  <c r="V266" i="10"/>
  <c r="V268" i="10"/>
  <c r="V271" i="10"/>
  <c r="V273" i="10"/>
  <c r="V274" i="10"/>
  <c r="V279" i="10"/>
  <c r="V283" i="10"/>
  <c r="V284" i="10"/>
  <c r="V288" i="10"/>
  <c r="V294" i="10"/>
  <c r="V298" i="10"/>
  <c r="V303" i="10"/>
  <c r="V306" i="10"/>
  <c r="V310" i="10"/>
  <c r="V312" i="10"/>
  <c r="V315" i="10"/>
  <c r="V316" i="10"/>
  <c r="V319" i="10"/>
  <c r="V321" i="10"/>
  <c r="V328" i="10"/>
  <c r="V332" i="10"/>
  <c r="V334" i="10"/>
  <c r="V335" i="10"/>
  <c r="V337" i="10"/>
  <c r="V339" i="10"/>
  <c r="V343" i="10"/>
  <c r="V348" i="10"/>
  <c r="V359" i="10"/>
  <c r="V360" i="10"/>
  <c r="V364" i="10"/>
  <c r="V365" i="10"/>
  <c r="V367" i="10"/>
  <c r="V368" i="10"/>
  <c r="V369" i="10"/>
  <c r="V371" i="10"/>
  <c r="V373" i="10"/>
  <c r="V378" i="10"/>
  <c r="V380" i="10"/>
  <c r="V381" i="10"/>
  <c r="V382" i="10"/>
  <c r="V385" i="10"/>
  <c r="V391" i="10"/>
  <c r="V394" i="10"/>
  <c r="V396" i="10"/>
  <c r="V399" i="10"/>
  <c r="V401" i="10"/>
  <c r="V404" i="10"/>
  <c r="V405" i="10"/>
  <c r="V409" i="10"/>
  <c r="V412" i="10"/>
  <c r="V416" i="10"/>
  <c r="V417" i="10"/>
  <c r="V420" i="10"/>
  <c r="V421" i="10"/>
  <c r="V423" i="10"/>
  <c r="V426" i="10"/>
  <c r="V428" i="10"/>
  <c r="V431" i="10"/>
  <c r="V432" i="10"/>
  <c r="V434" i="10"/>
  <c r="V436" i="10"/>
  <c r="V437" i="10"/>
  <c r="V438" i="10"/>
  <c r="V440" i="10"/>
  <c r="V444" i="10"/>
  <c r="V445" i="10"/>
  <c r="V446" i="10"/>
  <c r="V450" i="10"/>
  <c r="V452" i="10"/>
  <c r="V453" i="10"/>
  <c r="V454" i="10"/>
  <c r="V455" i="10"/>
  <c r="V456" i="10"/>
  <c r="V458" i="10"/>
  <c r="V460" i="10"/>
  <c r="V461" i="10"/>
  <c r="V463" i="10"/>
  <c r="V464" i="10"/>
  <c r="V465" i="10"/>
  <c r="V467" i="10"/>
  <c r="V468" i="10"/>
  <c r="V472" i="10"/>
  <c r="V475" i="10"/>
  <c r="V476" i="10"/>
  <c r="V478" i="10"/>
  <c r="V481" i="10"/>
  <c r="V483" i="10"/>
  <c r="V484" i="10"/>
  <c r="V485" i="10"/>
  <c r="V487" i="10"/>
  <c r="V489" i="10"/>
  <c r="V490" i="10"/>
  <c r="V492" i="10"/>
  <c r="V495" i="10"/>
  <c r="V496" i="10"/>
  <c r="V500" i="10"/>
  <c r="V501" i="10"/>
  <c r="V504" i="10"/>
  <c r="V508" i="10"/>
  <c r="V510" i="10"/>
  <c r="V513" i="10"/>
  <c r="V514" i="10"/>
  <c r="V516" i="10"/>
  <c r="V517" i="10"/>
  <c r="V519" i="10"/>
  <c r="V520" i="10"/>
  <c r="V522" i="10"/>
  <c r="V524" i="10"/>
  <c r="V525" i="10"/>
  <c r="V526" i="10"/>
  <c r="V527" i="10"/>
  <c r="V530" i="10"/>
  <c r="V532" i="10"/>
  <c r="V533" i="10"/>
  <c r="V537" i="10"/>
  <c r="V540" i="10"/>
  <c r="V542" i="10"/>
  <c r="V545" i="10"/>
  <c r="V548" i="10"/>
  <c r="V551" i="10"/>
  <c r="V552" i="10"/>
  <c r="V553" i="10"/>
  <c r="V554" i="10"/>
  <c r="V556" i="10"/>
  <c r="V559" i="10"/>
  <c r="V562" i="10"/>
  <c r="V563" i="10"/>
  <c r="V564" i="10"/>
  <c r="V565" i="10"/>
  <c r="V567" i="10"/>
  <c r="V569" i="10"/>
  <c r="V572" i="10"/>
  <c r="V573" i="10"/>
  <c r="V574" i="10"/>
  <c r="V575" i="10"/>
  <c r="V577" i="10"/>
  <c r="V580" i="10"/>
  <c r="V581" i="10"/>
  <c r="V583" i="10"/>
  <c r="V585" i="10"/>
  <c r="V586" i="10"/>
  <c r="V588" i="10"/>
  <c r="V591" i="10"/>
  <c r="V593" i="10"/>
  <c r="V595" i="10"/>
  <c r="V596" i="10"/>
  <c r="V597" i="10"/>
  <c r="V599" i="10"/>
  <c r="V601" i="10"/>
  <c r="V604" i="10"/>
  <c r="V605" i="10"/>
  <c r="V606" i="10"/>
  <c r="V607" i="10"/>
  <c r="V32" i="10"/>
  <c r="V33" i="10"/>
  <c r="V34" i="10"/>
  <c r="V36" i="10"/>
  <c r="V37" i="10"/>
  <c r="V40" i="10"/>
  <c r="V41" i="10"/>
  <c r="V43" i="10"/>
  <c r="V45" i="10"/>
  <c r="V46" i="10"/>
  <c r="V49" i="10"/>
  <c r="V50" i="10"/>
  <c r="V52" i="10"/>
  <c r="V53" i="10"/>
  <c r="V54" i="10"/>
  <c r="V56" i="10"/>
  <c r="V57" i="10"/>
  <c r="V59" i="10"/>
  <c r="V63" i="10"/>
  <c r="V64" i="10"/>
  <c r="V66" i="10"/>
  <c r="V68" i="10"/>
  <c r="V69" i="10"/>
  <c r="V73" i="10"/>
  <c r="V75" i="10"/>
  <c r="V77" i="10"/>
  <c r="V82" i="10"/>
  <c r="V84" i="10"/>
  <c r="V85" i="10"/>
  <c r="V86" i="10"/>
  <c r="V88" i="10"/>
  <c r="V89" i="10"/>
  <c r="V91" i="10"/>
  <c r="V93" i="10"/>
  <c r="V95" i="10"/>
  <c r="V96" i="10"/>
  <c r="V98" i="10"/>
  <c r="V101" i="10"/>
  <c r="V102" i="10"/>
  <c r="V103" i="10"/>
  <c r="V104" i="10"/>
  <c r="V105" i="10"/>
  <c r="V107" i="10"/>
  <c r="V109" i="10"/>
  <c r="V112" i="10"/>
  <c r="V114" i="10"/>
  <c r="V117" i="10"/>
  <c r="V118" i="10"/>
  <c r="V120" i="10"/>
  <c r="V121" i="10"/>
  <c r="V123" i="10"/>
  <c r="V129" i="10"/>
  <c r="V130" i="10"/>
  <c r="V133" i="10"/>
  <c r="V137" i="10"/>
  <c r="V139" i="10"/>
  <c r="V140" i="10"/>
  <c r="V141" i="10"/>
  <c r="V145" i="10"/>
  <c r="V146" i="10"/>
  <c r="V149" i="10"/>
  <c r="V150" i="10"/>
  <c r="V153" i="10"/>
  <c r="V155" i="10"/>
  <c r="V156" i="10"/>
  <c r="V157" i="10"/>
  <c r="V160" i="10"/>
  <c r="V161" i="10"/>
  <c r="V162" i="10"/>
  <c r="V163" i="10"/>
  <c r="V164" i="10"/>
  <c r="V165" i="10"/>
  <c r="V166" i="10"/>
  <c r="V169" i="10"/>
  <c r="V171" i="10"/>
  <c r="V172" i="10"/>
  <c r="V173" i="10"/>
  <c r="V177" i="10"/>
  <c r="V178" i="10"/>
  <c r="V180" i="10"/>
  <c r="V181" i="10"/>
  <c r="V182" i="10"/>
  <c r="V183" i="10"/>
  <c r="V185" i="10"/>
  <c r="V187" i="10"/>
  <c r="V188" i="10"/>
  <c r="V189" i="10"/>
  <c r="V191" i="10"/>
  <c r="V192" i="10"/>
  <c r="V193" i="10"/>
  <c r="V194" i="10"/>
  <c r="V195" i="10"/>
  <c r="V197" i="10"/>
  <c r="V200" i="10"/>
  <c r="V201" i="10"/>
  <c r="V203" i="10"/>
  <c r="V205" i="10"/>
  <c r="V206" i="10"/>
  <c r="V209" i="10"/>
  <c r="V210" i="10"/>
  <c r="V211" i="10"/>
  <c r="V213" i="10"/>
  <c r="V214" i="10"/>
  <c r="V215" i="10"/>
  <c r="V216" i="10"/>
  <c r="V217" i="10"/>
  <c r="V218" i="10"/>
  <c r="V221" i="10"/>
  <c r="V222" i="10"/>
  <c r="V226" i="10"/>
  <c r="V229" i="10"/>
  <c r="V232" i="10"/>
  <c r="V233" i="10"/>
  <c r="V235" i="10"/>
  <c r="V237" i="10"/>
  <c r="V238" i="10"/>
  <c r="V242" i="10"/>
  <c r="V245" i="10"/>
  <c r="V246" i="10"/>
  <c r="V249" i="10"/>
  <c r="V250" i="10"/>
  <c r="V251" i="10"/>
  <c r="V253" i="10"/>
  <c r="V254" i="10"/>
  <c r="V258" i="10"/>
  <c r="V260" i="10"/>
  <c r="V261" i="10"/>
  <c r="V262" i="10"/>
  <c r="V263" i="10"/>
  <c r="V264" i="10"/>
  <c r="V265" i="10"/>
  <c r="V267" i="10"/>
  <c r="V269" i="10"/>
  <c r="V270" i="10"/>
  <c r="V272" i="10"/>
  <c r="V275" i="10"/>
  <c r="V276" i="10"/>
  <c r="V277" i="10"/>
  <c r="V278" i="10"/>
  <c r="V280" i="10"/>
  <c r="V281" i="10"/>
  <c r="V282" i="10"/>
  <c r="V285" i="10"/>
  <c r="V286" i="10"/>
  <c r="V287" i="10"/>
  <c r="V289" i="10"/>
  <c r="V290" i="10"/>
  <c r="V291" i="10"/>
  <c r="V292" i="10"/>
  <c r="V293" i="10"/>
  <c r="V295" i="10"/>
  <c r="V296" i="10"/>
  <c r="V297" i="10"/>
  <c r="V299" i="10"/>
  <c r="V300" i="10"/>
  <c r="V301" i="10"/>
  <c r="V302" i="10"/>
  <c r="V304" i="10"/>
  <c r="V305" i="10"/>
  <c r="V307" i="10"/>
  <c r="V308" i="10"/>
  <c r="V309" i="10"/>
  <c r="V311" i="10"/>
  <c r="V313" i="10"/>
  <c r="V314" i="10"/>
  <c r="V317" i="10"/>
  <c r="V318" i="10"/>
  <c r="V320" i="10"/>
  <c r="V322" i="10"/>
  <c r="V323" i="10"/>
  <c r="V324" i="10"/>
  <c r="V325" i="10"/>
  <c r="V326" i="10"/>
  <c r="V327" i="10"/>
  <c r="V329" i="10"/>
  <c r="V330" i="10"/>
  <c r="V331" i="10"/>
  <c r="V333" i="10"/>
  <c r="V336" i="10"/>
  <c r="V338" i="10"/>
  <c r="V340" i="10"/>
  <c r="V341" i="10"/>
  <c r="V342" i="10"/>
  <c r="V344" i="10"/>
  <c r="V345" i="10"/>
  <c r="V346" i="10"/>
  <c r="V347" i="10"/>
  <c r="V349" i="10"/>
  <c r="V350" i="10"/>
  <c r="V351" i="10"/>
  <c r="V352" i="10"/>
  <c r="V353" i="10"/>
  <c r="V354" i="10"/>
  <c r="V355" i="10"/>
  <c r="V356" i="10"/>
  <c r="V357" i="10"/>
  <c r="V358" i="10"/>
  <c r="V361" i="10"/>
  <c r="V362" i="10"/>
  <c r="V363" i="10"/>
  <c r="V366" i="10"/>
  <c r="V370" i="10"/>
  <c r="V372" i="10"/>
  <c r="V374" i="10"/>
  <c r="V375" i="10"/>
  <c r="V376" i="10"/>
  <c r="V377" i="10"/>
  <c r="V379" i="10"/>
  <c r="V383" i="10"/>
  <c r="V384" i="10"/>
  <c r="V386" i="10"/>
  <c r="V387" i="10"/>
  <c r="V388" i="10"/>
  <c r="V389" i="10"/>
  <c r="V390" i="10"/>
  <c r="V392" i="10"/>
  <c r="V393" i="10"/>
  <c r="V395" i="10"/>
  <c r="V397" i="10"/>
  <c r="V398" i="10"/>
  <c r="V400" i="10"/>
  <c r="V402" i="10"/>
  <c r="V403" i="10"/>
  <c r="V406" i="10"/>
  <c r="V407" i="10"/>
  <c r="V408" i="10"/>
  <c r="V410" i="10"/>
  <c r="V411" i="10"/>
  <c r="V413" i="10"/>
  <c r="V414" i="10"/>
  <c r="V415" i="10"/>
  <c r="V418" i="10"/>
  <c r="V419" i="10"/>
  <c r="V422" i="10"/>
  <c r="V424" i="10"/>
  <c r="V425" i="10"/>
  <c r="V427" i="10"/>
  <c r="V429" i="10"/>
  <c r="V430" i="10"/>
  <c r="V433" i="10"/>
  <c r="V435" i="10"/>
  <c r="V439" i="10"/>
  <c r="V441" i="10"/>
  <c r="V442" i="10"/>
  <c r="V443" i="10"/>
  <c r="V447" i="10"/>
  <c r="V448" i="10"/>
  <c r="V449" i="10"/>
  <c r="V451" i="10"/>
  <c r="V457" i="10"/>
  <c r="V459" i="10"/>
  <c r="V462" i="10"/>
  <c r="V466" i="10"/>
  <c r="V469" i="10"/>
  <c r="V470" i="10"/>
  <c r="V471" i="10"/>
  <c r="V473" i="10"/>
  <c r="V474" i="10"/>
  <c r="V477" i="10"/>
  <c r="V479" i="10"/>
  <c r="V480" i="10"/>
  <c r="V482" i="10"/>
  <c r="V486" i="10"/>
  <c r="V488" i="10"/>
  <c r="V491" i="10"/>
  <c r="V493" i="10"/>
  <c r="V494" i="10"/>
  <c r="V497" i="10"/>
  <c r="V498" i="10"/>
  <c r="V499" i="10"/>
  <c r="V502" i="10"/>
  <c r="V503" i="10"/>
  <c r="V505" i="10"/>
  <c r="V506" i="10"/>
  <c r="V507" i="10"/>
  <c r="V509" i="10"/>
  <c r="V511" i="10"/>
  <c r="V512" i="10"/>
  <c r="V515" i="10"/>
  <c r="V518" i="10"/>
  <c r="V521" i="10"/>
  <c r="V523" i="10"/>
  <c r="V528" i="10"/>
  <c r="V529" i="10"/>
  <c r="V531" i="10"/>
  <c r="V534" i="10"/>
  <c r="V535" i="10"/>
  <c r="V536" i="10"/>
  <c r="V538" i="10"/>
  <c r="V539" i="10"/>
  <c r="V541" i="10"/>
  <c r="V543" i="10"/>
  <c r="V544" i="10"/>
  <c r="V546" i="10"/>
  <c r="V547" i="10"/>
  <c r="V549" i="10"/>
  <c r="V550" i="10"/>
  <c r="V555" i="10"/>
  <c r="V557" i="10"/>
  <c r="V558" i="10"/>
  <c r="V560" i="10"/>
  <c r="V561" i="10"/>
  <c r="V566" i="10"/>
  <c r="V568" i="10"/>
  <c r="V570" i="10"/>
  <c r="V571" i="10"/>
  <c r="V576" i="10"/>
  <c r="V578" i="10"/>
  <c r="V579" i="10"/>
  <c r="V582" i="10"/>
  <c r="V584" i="10"/>
  <c r="V587" i="10"/>
  <c r="V589" i="10"/>
  <c r="V590" i="10"/>
  <c r="V592" i="10"/>
  <c r="V594" i="10"/>
  <c r="V598" i="10"/>
  <c r="V600" i="10"/>
  <c r="V602" i="10"/>
  <c r="V603" i="10"/>
  <c r="V608" i="10"/>
  <c r="P34" i="10"/>
  <c r="P35" i="10"/>
  <c r="P36" i="10"/>
  <c r="P38" i="10"/>
  <c r="P39" i="10"/>
  <c r="P40" i="10"/>
  <c r="P42" i="10"/>
  <c r="P43" i="10"/>
  <c r="P44" i="10"/>
  <c r="P45" i="10"/>
  <c r="P46" i="10"/>
  <c r="P47" i="10"/>
  <c r="P48" i="10"/>
  <c r="P51" i="10"/>
  <c r="P52" i="10"/>
  <c r="P53" i="10"/>
  <c r="P54" i="10"/>
  <c r="P55" i="10"/>
  <c r="P56" i="10"/>
  <c r="P57" i="10"/>
  <c r="P59" i="10"/>
  <c r="P60" i="10"/>
  <c r="P61" i="10"/>
  <c r="P62" i="10"/>
  <c r="P63" i="10"/>
  <c r="P66" i="10"/>
  <c r="P67" i="10"/>
  <c r="P68" i="10"/>
  <c r="P70" i="10"/>
  <c r="P71" i="10"/>
  <c r="P72" i="10"/>
  <c r="P74" i="10"/>
  <c r="P75" i="10"/>
  <c r="P76" i="10"/>
  <c r="P77" i="10"/>
  <c r="P78" i="10"/>
  <c r="P79" i="10"/>
  <c r="P80" i="10"/>
  <c r="P83" i="10"/>
  <c r="P84" i="10"/>
  <c r="P85" i="10"/>
  <c r="P86" i="10"/>
  <c r="P87" i="10"/>
  <c r="P88" i="10"/>
  <c r="P89" i="10"/>
  <c r="P91" i="10"/>
  <c r="P93" i="10"/>
  <c r="P94" i="10"/>
  <c r="P95" i="10"/>
  <c r="P98" i="10"/>
  <c r="P99" i="10"/>
  <c r="P100" i="10"/>
  <c r="P102" i="10"/>
  <c r="P103" i="10"/>
  <c r="P104" i="10"/>
  <c r="P106" i="10"/>
  <c r="P107" i="10"/>
  <c r="P108" i="10"/>
  <c r="P109" i="10"/>
  <c r="P111" i="10"/>
  <c r="P112" i="10"/>
  <c r="P115" i="10"/>
  <c r="P116" i="10"/>
  <c r="P117" i="10"/>
  <c r="P118" i="10"/>
  <c r="P120" i="10"/>
  <c r="P121" i="10"/>
  <c r="P122" i="10"/>
  <c r="P123" i="10"/>
  <c r="P124" i="10"/>
  <c r="P125" i="10"/>
  <c r="P126" i="10"/>
  <c r="P127" i="10"/>
  <c r="P130" i="10"/>
  <c r="P131" i="10"/>
  <c r="P132" i="10"/>
  <c r="P135" i="10"/>
  <c r="P136" i="10"/>
  <c r="P138" i="10"/>
  <c r="P139" i="10"/>
  <c r="P140" i="10"/>
  <c r="P141" i="10"/>
  <c r="P143" i="10"/>
  <c r="P144" i="10"/>
  <c r="P147" i="10"/>
  <c r="P148" i="10"/>
  <c r="P149" i="10"/>
  <c r="P150" i="10"/>
  <c r="P152" i="10"/>
  <c r="P153" i="10"/>
  <c r="P155" i="10"/>
  <c r="P156" i="10"/>
  <c r="P157" i="10"/>
  <c r="P158" i="10"/>
  <c r="P159" i="10"/>
  <c r="P160" i="10"/>
  <c r="P162" i="10"/>
  <c r="P163" i="10"/>
  <c r="P164" i="10"/>
  <c r="P166" i="10"/>
  <c r="P167" i="10"/>
  <c r="P168" i="10"/>
  <c r="P170" i="10"/>
  <c r="P171" i="10"/>
  <c r="P172" i="10"/>
  <c r="P173" i="10"/>
  <c r="P175" i="10"/>
  <c r="P176" i="10"/>
  <c r="P179" i="10"/>
  <c r="P180" i="10"/>
  <c r="P181" i="10"/>
  <c r="P182" i="10"/>
  <c r="P183" i="10"/>
  <c r="P185" i="10"/>
  <c r="P187" i="10"/>
  <c r="P188" i="10"/>
  <c r="P189" i="10"/>
  <c r="P190" i="10"/>
  <c r="P191" i="10"/>
  <c r="P192" i="10"/>
  <c r="P194" i="10"/>
  <c r="P195" i="10"/>
  <c r="P196" i="10"/>
  <c r="P198" i="10"/>
  <c r="P199" i="10"/>
  <c r="P200" i="10"/>
  <c r="P202" i="10"/>
  <c r="P203" i="10"/>
  <c r="P204" i="10"/>
  <c r="P205" i="10"/>
  <c r="P206" i="10"/>
  <c r="P207" i="10"/>
  <c r="P208" i="10"/>
  <c r="P209" i="10"/>
  <c r="P210" i="10"/>
  <c r="P211" i="10"/>
  <c r="P212" i="10"/>
  <c r="P213" i="10"/>
  <c r="P214" i="10"/>
  <c r="P215" i="10"/>
  <c r="P216" i="10"/>
  <c r="P217" i="10"/>
  <c r="P218" i="10"/>
  <c r="P219" i="10"/>
  <c r="P220" i="10"/>
  <c r="P221" i="10"/>
  <c r="P222" i="10"/>
  <c r="P223" i="10"/>
  <c r="P226" i="10"/>
  <c r="P227" i="10"/>
  <c r="P228" i="10"/>
  <c r="P229" i="10"/>
  <c r="P230" i="10"/>
  <c r="P231" i="10"/>
  <c r="P232" i="10"/>
  <c r="P234" i="10"/>
  <c r="P235" i="10"/>
  <c r="P236" i="10"/>
  <c r="P237" i="10"/>
  <c r="P239" i="10"/>
  <c r="P240" i="10"/>
  <c r="P242" i="10"/>
  <c r="P243" i="10"/>
  <c r="P244" i="10"/>
  <c r="P245" i="10"/>
  <c r="P247" i="10"/>
  <c r="P248" i="10"/>
  <c r="P249" i="10"/>
  <c r="P250" i="10"/>
  <c r="P251" i="10"/>
  <c r="P252" i="10"/>
  <c r="P253" i="10"/>
  <c r="P254" i="10"/>
  <c r="P255" i="10"/>
  <c r="P257" i="10"/>
  <c r="P258" i="10"/>
  <c r="P259" i="10"/>
  <c r="P260" i="10"/>
  <c r="P262" i="10"/>
  <c r="P263" i="10"/>
  <c r="P264" i="10"/>
  <c r="P265" i="10"/>
  <c r="P266" i="10"/>
  <c r="P267" i="10"/>
  <c r="P268" i="10"/>
  <c r="P271" i="10"/>
  <c r="P272" i="10"/>
  <c r="P274" i="10"/>
  <c r="P275" i="10"/>
  <c r="P276" i="10"/>
  <c r="P278" i="10"/>
  <c r="P279" i="10"/>
  <c r="P280" i="10"/>
  <c r="P281" i="10"/>
  <c r="P282" i="10"/>
  <c r="P283" i="10"/>
  <c r="P284" i="10"/>
  <c r="P285" i="10"/>
  <c r="P286" i="10"/>
  <c r="P287" i="10"/>
  <c r="P288" i="10"/>
  <c r="P290" i="10"/>
  <c r="P291" i="10"/>
  <c r="P292" i="10"/>
  <c r="P293" i="10"/>
  <c r="P294" i="10"/>
  <c r="P295" i="10"/>
  <c r="P296" i="10"/>
  <c r="P298" i="10"/>
  <c r="P299" i="10"/>
  <c r="P300" i="10"/>
  <c r="P301" i="10"/>
  <c r="P302" i="10"/>
  <c r="P303" i="10"/>
  <c r="P304" i="10"/>
  <c r="P307" i="10"/>
  <c r="P308" i="10"/>
  <c r="P309" i="10"/>
  <c r="P310" i="10"/>
  <c r="P311" i="10"/>
  <c r="P312" i="10"/>
  <c r="P313" i="10"/>
  <c r="P314" i="10"/>
  <c r="P315" i="10"/>
  <c r="P316" i="10"/>
  <c r="P317" i="10"/>
  <c r="P318" i="10"/>
  <c r="P319" i="10"/>
  <c r="P320" i="10"/>
  <c r="P321" i="10"/>
  <c r="P322" i="10"/>
  <c r="P323" i="10"/>
  <c r="P324" i="10"/>
  <c r="P325" i="10"/>
  <c r="P326" i="10"/>
  <c r="P327" i="10"/>
  <c r="P328" i="10"/>
  <c r="P329" i="10"/>
  <c r="P330" i="10"/>
  <c r="P331" i="10"/>
  <c r="P332" i="10"/>
  <c r="P333" i="10"/>
  <c r="P335" i="10"/>
  <c r="P336" i="10"/>
  <c r="P339" i="10"/>
  <c r="P340" i="10"/>
  <c r="P341" i="10"/>
  <c r="P342" i="10"/>
  <c r="P343" i="10"/>
  <c r="P344" i="10"/>
  <c r="P345" i="10"/>
  <c r="P347" i="10"/>
  <c r="P348" i="10"/>
  <c r="P350" i="10"/>
  <c r="P351" i="10"/>
  <c r="P352" i="10"/>
  <c r="P353" i="10"/>
  <c r="P354" i="10"/>
  <c r="P355" i="10"/>
  <c r="P356" i="10"/>
  <c r="P357" i="10"/>
  <c r="P359" i="10"/>
  <c r="P361" i="10"/>
  <c r="P362" i="10"/>
  <c r="P363" i="10"/>
  <c r="P364" i="10"/>
  <c r="P365" i="10"/>
  <c r="P366" i="10"/>
  <c r="P367" i="10"/>
  <c r="P369" i="10"/>
  <c r="P370" i="10"/>
  <c r="P371" i="10"/>
  <c r="P372" i="10"/>
  <c r="P373" i="10"/>
  <c r="P374" i="10"/>
  <c r="P375" i="10"/>
  <c r="P376" i="10"/>
  <c r="P377" i="10"/>
  <c r="P378" i="10"/>
  <c r="P379" i="10"/>
  <c r="P380" i="10"/>
  <c r="P381" i="10"/>
  <c r="P382" i="10"/>
  <c r="P383" i="10"/>
  <c r="P384" i="10"/>
  <c r="P385" i="10"/>
  <c r="P386" i="10"/>
  <c r="P387" i="10"/>
  <c r="P388" i="10"/>
  <c r="P389" i="10"/>
  <c r="P390" i="10"/>
  <c r="P391" i="10"/>
  <c r="P393" i="10"/>
  <c r="P394" i="10"/>
  <c r="P395" i="10"/>
  <c r="P396" i="10"/>
  <c r="P397" i="10"/>
  <c r="P398" i="10"/>
  <c r="P399" i="10"/>
  <c r="P401" i="10"/>
  <c r="P402" i="10"/>
  <c r="P403" i="10"/>
  <c r="P404" i="10"/>
  <c r="P405" i="10"/>
  <c r="P406" i="10"/>
  <c r="P407" i="10"/>
  <c r="P409" i="10"/>
  <c r="P410" i="10"/>
  <c r="P411" i="10"/>
  <c r="P412" i="10"/>
  <c r="P413" i="10"/>
  <c r="P414" i="10"/>
  <c r="P415" i="10"/>
  <c r="P416" i="10"/>
  <c r="P417" i="10"/>
  <c r="P418" i="10"/>
  <c r="P419" i="10"/>
  <c r="P420" i="10"/>
  <c r="P421" i="10"/>
  <c r="P422" i="10"/>
  <c r="P423" i="10"/>
  <c r="P425" i="10"/>
  <c r="P426" i="10"/>
  <c r="P427" i="10"/>
  <c r="P428" i="10"/>
  <c r="P429" i="10"/>
  <c r="P430" i="10"/>
  <c r="P431" i="10"/>
  <c r="P432" i="10"/>
  <c r="P433" i="10"/>
  <c r="P434" i="10"/>
  <c r="P435" i="10"/>
  <c r="P436" i="10"/>
  <c r="P437" i="10"/>
  <c r="P438" i="10"/>
  <c r="P439" i="10"/>
  <c r="P440" i="10"/>
  <c r="P441" i="10"/>
  <c r="P442" i="10"/>
  <c r="P443" i="10"/>
  <c r="P444" i="10"/>
  <c r="P445" i="10"/>
  <c r="P446" i="10"/>
  <c r="P447" i="10"/>
  <c r="P448" i="10"/>
  <c r="P449" i="10"/>
  <c r="P450" i="10"/>
  <c r="P451" i="10"/>
  <c r="P452" i="10"/>
  <c r="P453" i="10"/>
  <c r="P454" i="10"/>
  <c r="P455" i="10"/>
  <c r="P457" i="10"/>
  <c r="P458" i="10"/>
  <c r="P459" i="10"/>
  <c r="P460" i="10"/>
  <c r="P461" i="10"/>
  <c r="P462" i="10"/>
  <c r="P463" i="10"/>
  <c r="P464" i="10"/>
  <c r="P465" i="10"/>
  <c r="P466" i="10"/>
  <c r="P467" i="10"/>
  <c r="P468" i="10"/>
  <c r="P469" i="10"/>
  <c r="P470" i="10"/>
  <c r="P471" i="10"/>
  <c r="P472" i="10"/>
  <c r="P473" i="10"/>
  <c r="P474" i="10"/>
  <c r="P475" i="10"/>
  <c r="P476" i="10"/>
  <c r="P477" i="10"/>
  <c r="P478" i="10"/>
  <c r="P479" i="10"/>
  <c r="P480" i="10"/>
  <c r="P481" i="10"/>
  <c r="P482" i="10"/>
  <c r="P483" i="10"/>
  <c r="P484" i="10"/>
  <c r="P485" i="10"/>
  <c r="P486" i="10"/>
  <c r="P487" i="10"/>
  <c r="P489" i="10"/>
  <c r="P490" i="10"/>
  <c r="P491" i="10"/>
  <c r="P492" i="10"/>
  <c r="P493" i="10"/>
  <c r="P494" i="10"/>
  <c r="P495" i="10"/>
  <c r="P496" i="10"/>
  <c r="P497" i="10"/>
  <c r="P498" i="10"/>
  <c r="P499" i="10"/>
  <c r="P500" i="10"/>
  <c r="P501" i="10"/>
  <c r="P502" i="10"/>
  <c r="P503" i="10"/>
  <c r="P504" i="10"/>
  <c r="P505" i="10"/>
  <c r="P506" i="10"/>
  <c r="P507" i="10"/>
  <c r="P508" i="10"/>
  <c r="P509" i="10"/>
  <c r="P510" i="10"/>
  <c r="P511" i="10"/>
  <c r="P512" i="10"/>
  <c r="P513" i="10"/>
  <c r="P514" i="10"/>
  <c r="P515" i="10"/>
  <c r="P516" i="10"/>
  <c r="P517" i="10"/>
  <c r="P518" i="10"/>
  <c r="P519" i="10"/>
  <c r="P520" i="10"/>
  <c r="P521" i="10"/>
  <c r="P522" i="10"/>
  <c r="P523" i="10"/>
  <c r="P524" i="10"/>
  <c r="P525" i="10"/>
  <c r="P526" i="10"/>
  <c r="P527" i="10"/>
  <c r="P528" i="10"/>
  <c r="P529" i="10"/>
  <c r="P530" i="10"/>
  <c r="P531" i="10"/>
  <c r="P532" i="10"/>
  <c r="P533" i="10"/>
  <c r="P534" i="10"/>
  <c r="P535" i="10"/>
  <c r="P536" i="10"/>
  <c r="P537" i="10"/>
  <c r="P538" i="10"/>
  <c r="P539" i="10"/>
  <c r="P540" i="10"/>
  <c r="P541" i="10"/>
  <c r="P542" i="10"/>
  <c r="P543" i="10"/>
  <c r="P545" i="10"/>
  <c r="P546" i="10"/>
  <c r="P547" i="10"/>
  <c r="P548" i="10"/>
  <c r="P549" i="10"/>
  <c r="P550" i="10"/>
  <c r="P551" i="10"/>
  <c r="P553" i="10"/>
  <c r="P554" i="10"/>
  <c r="P555" i="10"/>
  <c r="P556" i="10"/>
  <c r="P557" i="10"/>
  <c r="P558" i="10"/>
  <c r="P559" i="10"/>
  <c r="P560" i="10"/>
  <c r="P561" i="10"/>
  <c r="P562" i="10"/>
  <c r="P563" i="10"/>
  <c r="P564" i="10"/>
  <c r="P565" i="10"/>
  <c r="P566" i="10"/>
  <c r="P567" i="10"/>
  <c r="P568" i="10"/>
  <c r="P569" i="10"/>
  <c r="P570" i="10"/>
  <c r="P571" i="10"/>
  <c r="P572" i="10"/>
  <c r="P573" i="10"/>
  <c r="P574" i="10"/>
  <c r="P575" i="10"/>
  <c r="P577" i="10"/>
  <c r="P578" i="10"/>
  <c r="P579" i="10"/>
  <c r="P580" i="10"/>
  <c r="P581" i="10"/>
  <c r="P582" i="10"/>
  <c r="P583" i="10"/>
  <c r="P584" i="10"/>
  <c r="P585" i="10"/>
  <c r="P586" i="10"/>
  <c r="P587" i="10"/>
  <c r="P588" i="10"/>
  <c r="P589" i="10"/>
  <c r="P590" i="10"/>
  <c r="P591" i="10"/>
  <c r="P592" i="10"/>
  <c r="P593" i="10"/>
  <c r="P594" i="10"/>
  <c r="P595" i="10"/>
  <c r="P596" i="10"/>
  <c r="P597" i="10"/>
  <c r="P598" i="10"/>
  <c r="P599" i="10"/>
  <c r="P600" i="10"/>
  <c r="P601" i="10"/>
  <c r="P602" i="10"/>
  <c r="P603" i="10"/>
  <c r="P604" i="10"/>
  <c r="P605" i="10"/>
  <c r="P606" i="10"/>
  <c r="P607" i="10"/>
  <c r="P32" i="10"/>
  <c r="P33" i="10"/>
  <c r="P37" i="10"/>
  <c r="P41" i="10"/>
  <c r="P49" i="10"/>
  <c r="P50" i="10"/>
  <c r="P58" i="10"/>
  <c r="P64" i="10"/>
  <c r="P65" i="10"/>
  <c r="P69" i="10"/>
  <c r="P73" i="10"/>
  <c r="P81" i="10"/>
  <c r="P82" i="10"/>
  <c r="P90" i="10"/>
  <c r="P92" i="10"/>
  <c r="P96" i="10"/>
  <c r="P97" i="10"/>
  <c r="P101" i="10"/>
  <c r="P105" i="10"/>
  <c r="P110" i="10"/>
  <c r="P113" i="10"/>
  <c r="P114" i="10"/>
  <c r="P119" i="10"/>
  <c r="P128" i="10"/>
  <c r="P129" i="10"/>
  <c r="P133" i="10"/>
  <c r="P134" i="10"/>
  <c r="P137" i="10"/>
  <c r="P142" i="10"/>
  <c r="P145" i="10"/>
  <c r="P146" i="10"/>
  <c r="P151" i="10"/>
  <c r="P154" i="10"/>
  <c r="P161" i="10"/>
  <c r="P165" i="10"/>
  <c r="P169" i="10"/>
  <c r="P174" i="10"/>
  <c r="P177" i="10"/>
  <c r="P178" i="10"/>
  <c r="P184" i="10"/>
  <c r="P186" i="10"/>
  <c r="P193" i="10"/>
  <c r="P197" i="10"/>
  <c r="P201" i="10"/>
  <c r="P224" i="10"/>
  <c r="P225" i="10"/>
  <c r="P233" i="10"/>
  <c r="P238" i="10"/>
  <c r="P241" i="10"/>
  <c r="P246" i="10"/>
  <c r="P256" i="10"/>
  <c r="P261" i="10"/>
  <c r="P269" i="10"/>
  <c r="P270" i="10"/>
  <c r="P273" i="10"/>
  <c r="P277" i="10"/>
  <c r="P289" i="10"/>
  <c r="P297" i="10"/>
  <c r="P305" i="10"/>
  <c r="P306" i="10"/>
  <c r="P334" i="10"/>
  <c r="P337" i="10"/>
  <c r="P338" i="10"/>
  <c r="P346" i="10"/>
  <c r="P349" i="10"/>
  <c r="P358" i="10"/>
  <c r="P360" i="10"/>
  <c r="P368" i="10"/>
  <c r="P392" i="10"/>
  <c r="P400" i="10"/>
  <c r="P408" i="10"/>
  <c r="P424" i="10"/>
  <c r="P456" i="10"/>
  <c r="P488" i="10"/>
  <c r="P544" i="10"/>
  <c r="P552" i="10"/>
  <c r="P576" i="10"/>
  <c r="P608" i="10"/>
  <c r="P26" i="10"/>
  <c r="X13" i="10"/>
  <c r="X14" i="10"/>
  <c r="X15" i="10"/>
  <c r="X16" i="10"/>
  <c r="X17" i="10"/>
  <c r="X18" i="10"/>
  <c r="X19" i="10"/>
  <c r="X20" i="10"/>
  <c r="X21" i="10"/>
  <c r="X22" i="10"/>
  <c r="X23" i="10"/>
  <c r="X24" i="10"/>
  <c r="X25" i="10"/>
  <c r="X26" i="10"/>
  <c r="X27" i="10"/>
  <c r="X28" i="10"/>
  <c r="X29" i="10"/>
  <c r="X30" i="10"/>
  <c r="X31" i="10"/>
  <c r="X32" i="10"/>
  <c r="X33" i="10"/>
  <c r="X34" i="10"/>
  <c r="X35" i="10"/>
  <c r="X36" i="10"/>
  <c r="X37" i="10"/>
  <c r="X38" i="10"/>
  <c r="X39" i="10"/>
  <c r="X40" i="10"/>
  <c r="X41" i="10"/>
  <c r="X42" i="10"/>
  <c r="X43" i="10"/>
  <c r="X44" i="10"/>
  <c r="X45" i="10"/>
  <c r="X46" i="10"/>
  <c r="X47" i="10"/>
  <c r="X48" i="10"/>
  <c r="X49" i="10"/>
  <c r="X50" i="10"/>
  <c r="X51" i="10"/>
  <c r="X52" i="10"/>
  <c r="X53" i="10"/>
  <c r="X54" i="10"/>
  <c r="X55" i="10"/>
  <c r="X56" i="10"/>
  <c r="X57" i="10"/>
  <c r="X58" i="10"/>
  <c r="X59" i="10"/>
  <c r="X60" i="10"/>
  <c r="X61" i="10"/>
  <c r="X62" i="10"/>
  <c r="X63" i="10"/>
  <c r="X64" i="10"/>
  <c r="X65" i="10"/>
  <c r="X66" i="10"/>
  <c r="X67" i="10"/>
  <c r="X68" i="10"/>
  <c r="X69" i="10"/>
  <c r="X70" i="10"/>
  <c r="X71" i="10"/>
  <c r="X72" i="10"/>
  <c r="X73" i="10"/>
  <c r="X74" i="10"/>
  <c r="X75" i="10"/>
  <c r="X76" i="10"/>
  <c r="X77" i="10"/>
  <c r="X78" i="10"/>
  <c r="X79" i="10"/>
  <c r="X80" i="10"/>
  <c r="X81" i="10"/>
  <c r="X82" i="10"/>
  <c r="X83" i="10"/>
  <c r="X84" i="10"/>
  <c r="X85" i="10"/>
  <c r="X86" i="10"/>
  <c r="X87" i="10"/>
  <c r="X88" i="10"/>
  <c r="X89" i="10"/>
  <c r="X90" i="10"/>
  <c r="X91" i="10"/>
  <c r="X92" i="10"/>
  <c r="X93" i="10"/>
  <c r="X94" i="10"/>
  <c r="X95" i="10"/>
  <c r="X96" i="10"/>
  <c r="X97" i="10"/>
  <c r="X98" i="10"/>
  <c r="X99" i="10"/>
  <c r="X100" i="10"/>
  <c r="X101" i="10"/>
  <c r="X102" i="10"/>
  <c r="X103" i="10"/>
  <c r="X104" i="10"/>
  <c r="X105" i="10"/>
  <c r="X106" i="10"/>
  <c r="X107" i="10"/>
  <c r="X108" i="10"/>
  <c r="X109" i="10"/>
  <c r="X110" i="10"/>
  <c r="X111" i="10"/>
  <c r="X112" i="10"/>
  <c r="X113" i="10"/>
  <c r="X114" i="10"/>
  <c r="X115" i="10"/>
  <c r="X116" i="10"/>
  <c r="X117" i="10"/>
  <c r="X118" i="10"/>
  <c r="X119" i="10"/>
  <c r="X120" i="10"/>
  <c r="X121" i="10"/>
  <c r="X122" i="10"/>
  <c r="X123" i="10"/>
  <c r="X124" i="10"/>
  <c r="X125" i="10"/>
  <c r="X126" i="10"/>
  <c r="X127" i="10"/>
  <c r="X128" i="10"/>
  <c r="X129" i="10"/>
  <c r="X130" i="10"/>
  <c r="X131" i="10"/>
  <c r="X132" i="10"/>
  <c r="X133" i="10"/>
  <c r="X134" i="10"/>
  <c r="X135" i="10"/>
  <c r="X136" i="10"/>
  <c r="X137" i="10"/>
  <c r="X138" i="10"/>
  <c r="X139" i="10"/>
  <c r="X140" i="10"/>
  <c r="X141" i="10"/>
  <c r="X142" i="10"/>
  <c r="X143" i="10"/>
  <c r="X144" i="10"/>
  <c r="X145" i="10"/>
  <c r="X146" i="10"/>
  <c r="X147" i="10"/>
  <c r="X148" i="10"/>
  <c r="X149" i="10"/>
  <c r="X150" i="10"/>
  <c r="X151" i="10"/>
  <c r="X152" i="10"/>
  <c r="X153" i="10"/>
  <c r="X154" i="10"/>
  <c r="X155" i="10"/>
  <c r="X156" i="10"/>
  <c r="X157" i="10"/>
  <c r="X158" i="10"/>
  <c r="X159" i="10"/>
  <c r="X160" i="10"/>
  <c r="X161" i="10"/>
  <c r="X162" i="10"/>
  <c r="X163" i="10"/>
  <c r="X164" i="10"/>
  <c r="X165" i="10"/>
  <c r="X166" i="10"/>
  <c r="X167" i="10"/>
  <c r="X168" i="10"/>
  <c r="X169" i="10"/>
  <c r="X170" i="10"/>
  <c r="X171" i="10"/>
  <c r="X172" i="10"/>
  <c r="X173" i="10"/>
  <c r="X174" i="10"/>
  <c r="X175" i="10"/>
  <c r="X176" i="10"/>
  <c r="X177" i="10"/>
  <c r="X178" i="10"/>
  <c r="X179" i="10"/>
  <c r="X180" i="10"/>
  <c r="X181" i="10"/>
  <c r="X182" i="10"/>
  <c r="X183" i="10"/>
  <c r="X184" i="10"/>
  <c r="X185" i="10"/>
  <c r="X186" i="10"/>
  <c r="X187" i="10"/>
  <c r="X188" i="10"/>
  <c r="X189" i="10"/>
  <c r="X190" i="10"/>
  <c r="X191" i="10"/>
  <c r="X192" i="10"/>
  <c r="X193" i="10"/>
  <c r="X194" i="10"/>
  <c r="X195" i="10"/>
  <c r="X196" i="10"/>
  <c r="X197" i="10"/>
  <c r="X198" i="10"/>
  <c r="X199" i="10"/>
  <c r="X200" i="10"/>
  <c r="X201" i="10"/>
  <c r="X202" i="10"/>
  <c r="X203" i="10"/>
  <c r="X204" i="10"/>
  <c r="X205" i="10"/>
  <c r="X206" i="10"/>
  <c r="X207" i="10"/>
  <c r="X208" i="10"/>
  <c r="X209" i="10"/>
  <c r="X210" i="10"/>
  <c r="X211" i="10"/>
  <c r="X212" i="10"/>
  <c r="X213" i="10"/>
  <c r="X214" i="10"/>
  <c r="X215" i="10"/>
  <c r="X216" i="10"/>
  <c r="X217" i="10"/>
  <c r="X218" i="10"/>
  <c r="X219" i="10"/>
  <c r="X220" i="10"/>
  <c r="X221" i="10"/>
  <c r="X222" i="10"/>
  <c r="X223" i="10"/>
  <c r="X224" i="10"/>
  <c r="X225" i="10"/>
  <c r="X226" i="10"/>
  <c r="X227" i="10"/>
  <c r="X228" i="10"/>
  <c r="X229" i="10"/>
  <c r="X230" i="10"/>
  <c r="X231" i="10"/>
  <c r="X232" i="10"/>
  <c r="X233" i="10"/>
  <c r="X234" i="10"/>
  <c r="X235" i="10"/>
  <c r="X236" i="10"/>
  <c r="X237" i="10"/>
  <c r="X238" i="10"/>
  <c r="X239" i="10"/>
  <c r="X240" i="10"/>
  <c r="X241" i="10"/>
  <c r="X242" i="10"/>
  <c r="X243" i="10"/>
  <c r="X244" i="10"/>
  <c r="X245" i="10"/>
  <c r="X246" i="10"/>
  <c r="X247" i="10"/>
  <c r="X248" i="10"/>
  <c r="X249" i="10"/>
  <c r="X250" i="10"/>
  <c r="X251" i="10"/>
  <c r="X252" i="10"/>
  <c r="X253" i="10"/>
  <c r="X254" i="10"/>
  <c r="X255" i="10"/>
  <c r="X256" i="10"/>
  <c r="X257" i="10"/>
  <c r="X258" i="10"/>
  <c r="X259" i="10"/>
  <c r="X260" i="10"/>
  <c r="X261" i="10"/>
  <c r="X262" i="10"/>
  <c r="X263" i="10"/>
  <c r="X264" i="10"/>
  <c r="X265" i="10"/>
  <c r="X266" i="10"/>
  <c r="X267" i="10"/>
  <c r="X268" i="10"/>
  <c r="X269" i="10"/>
  <c r="X270" i="10"/>
  <c r="X271" i="10"/>
  <c r="X272" i="10"/>
  <c r="X273" i="10"/>
  <c r="X274" i="10"/>
  <c r="X275" i="10"/>
  <c r="X276" i="10"/>
  <c r="X277" i="10"/>
  <c r="X278" i="10"/>
  <c r="X279" i="10"/>
  <c r="X280" i="10"/>
  <c r="X281" i="10"/>
  <c r="X282" i="10"/>
  <c r="X283" i="10"/>
  <c r="X284" i="10"/>
  <c r="X285" i="10"/>
  <c r="X286" i="10"/>
  <c r="X287" i="10"/>
  <c r="X288" i="10"/>
  <c r="X289" i="10"/>
  <c r="X290" i="10"/>
  <c r="X291" i="10"/>
  <c r="X292" i="10"/>
  <c r="X293" i="10"/>
  <c r="X294" i="10"/>
  <c r="X295" i="10"/>
  <c r="X296" i="10"/>
  <c r="X297" i="10"/>
  <c r="X298" i="10"/>
  <c r="X299" i="10"/>
  <c r="X300" i="10"/>
  <c r="X301" i="10"/>
  <c r="X302" i="10"/>
  <c r="X303" i="10"/>
  <c r="X304" i="10"/>
  <c r="X305" i="10"/>
  <c r="X306" i="10"/>
  <c r="X307" i="10"/>
  <c r="X308" i="10"/>
  <c r="X309" i="10"/>
  <c r="X310" i="10"/>
  <c r="X311" i="10"/>
  <c r="X312" i="10"/>
  <c r="X313" i="10"/>
  <c r="X314" i="10"/>
  <c r="X315" i="10"/>
  <c r="X316" i="10"/>
  <c r="X317" i="10"/>
  <c r="X318" i="10"/>
  <c r="X319" i="10"/>
  <c r="X320" i="10"/>
  <c r="X321" i="10"/>
  <c r="X322" i="10"/>
  <c r="X323" i="10"/>
  <c r="X324" i="10"/>
  <c r="X325" i="10"/>
  <c r="X326" i="10"/>
  <c r="X327" i="10"/>
  <c r="X328" i="10"/>
  <c r="X329" i="10"/>
  <c r="X330" i="10"/>
  <c r="X331" i="10"/>
  <c r="X332" i="10"/>
  <c r="X333" i="10"/>
  <c r="X334" i="10"/>
  <c r="X335" i="10"/>
  <c r="X336" i="10"/>
  <c r="X337" i="10"/>
  <c r="X338" i="10"/>
  <c r="X339" i="10"/>
  <c r="X340" i="10"/>
  <c r="X341" i="10"/>
  <c r="X342" i="10"/>
  <c r="X343" i="10"/>
  <c r="X344" i="10"/>
  <c r="X345" i="10"/>
  <c r="X346" i="10"/>
  <c r="X347" i="10"/>
  <c r="X348" i="10"/>
  <c r="X349" i="10"/>
  <c r="X350" i="10"/>
  <c r="X351" i="10"/>
  <c r="X352" i="10"/>
  <c r="X353" i="10"/>
  <c r="X354" i="10"/>
  <c r="X355" i="10"/>
  <c r="X356" i="10"/>
  <c r="X357" i="10"/>
  <c r="X358" i="10"/>
  <c r="X359" i="10"/>
  <c r="X360" i="10"/>
  <c r="X361" i="10"/>
  <c r="X362" i="10"/>
  <c r="X363" i="10"/>
  <c r="X364" i="10"/>
  <c r="X365" i="10"/>
  <c r="X366" i="10"/>
  <c r="X367" i="10"/>
  <c r="X368" i="10"/>
  <c r="X369" i="10"/>
  <c r="X370" i="10"/>
  <c r="X371" i="10"/>
  <c r="X372" i="10"/>
  <c r="X373" i="10"/>
  <c r="X374" i="10"/>
  <c r="X375" i="10"/>
  <c r="X376" i="10"/>
  <c r="X377" i="10"/>
  <c r="X378" i="10"/>
  <c r="X379" i="10"/>
  <c r="X380" i="10"/>
  <c r="X381" i="10"/>
  <c r="X382" i="10"/>
  <c r="X383" i="10"/>
  <c r="X384" i="10"/>
  <c r="X385" i="10"/>
  <c r="X386" i="10"/>
  <c r="X387" i="10"/>
  <c r="X388" i="10"/>
  <c r="X389" i="10"/>
  <c r="X390" i="10"/>
  <c r="X391" i="10"/>
  <c r="X392" i="10"/>
  <c r="X393" i="10"/>
  <c r="X394" i="10"/>
  <c r="X395" i="10"/>
  <c r="X396" i="10"/>
  <c r="X397" i="10"/>
  <c r="X398" i="10"/>
  <c r="X399" i="10"/>
  <c r="X400" i="10"/>
  <c r="X401" i="10"/>
  <c r="X402" i="10"/>
  <c r="X403" i="10"/>
  <c r="X404" i="10"/>
  <c r="X405" i="10"/>
  <c r="X406" i="10"/>
  <c r="X407" i="10"/>
  <c r="X408" i="10"/>
  <c r="X409" i="10"/>
  <c r="X410" i="10"/>
  <c r="X411" i="10"/>
  <c r="X412" i="10"/>
  <c r="X413" i="10"/>
  <c r="X414" i="10"/>
  <c r="X415" i="10"/>
  <c r="X416" i="10"/>
  <c r="X417" i="10"/>
  <c r="X418" i="10"/>
  <c r="X419" i="10"/>
  <c r="X420" i="10"/>
  <c r="X421" i="10"/>
  <c r="X422" i="10"/>
  <c r="X423" i="10"/>
  <c r="X424" i="10"/>
  <c r="X425" i="10"/>
  <c r="X426" i="10"/>
  <c r="X427" i="10"/>
  <c r="X428" i="10"/>
  <c r="X429" i="10"/>
  <c r="X430" i="10"/>
  <c r="X431" i="10"/>
  <c r="X432" i="10"/>
  <c r="X433" i="10"/>
  <c r="X434" i="10"/>
  <c r="X435" i="10"/>
  <c r="X436" i="10"/>
  <c r="X437" i="10"/>
  <c r="X438" i="10"/>
  <c r="X439" i="10"/>
  <c r="X440" i="10"/>
  <c r="X441" i="10"/>
  <c r="X442" i="10"/>
  <c r="X443" i="10"/>
  <c r="X444" i="10"/>
  <c r="X445" i="10"/>
  <c r="X446" i="10"/>
  <c r="X447" i="10"/>
  <c r="X448" i="10"/>
  <c r="X449" i="10"/>
  <c r="X450" i="10"/>
  <c r="X451" i="10"/>
  <c r="X452" i="10"/>
  <c r="X453" i="10"/>
  <c r="X454" i="10"/>
  <c r="X455" i="10"/>
  <c r="X456" i="10"/>
  <c r="X457" i="10"/>
  <c r="X458" i="10"/>
  <c r="X459" i="10"/>
  <c r="X460" i="10"/>
  <c r="X461" i="10"/>
  <c r="X462" i="10"/>
  <c r="X463" i="10"/>
  <c r="X464" i="10"/>
  <c r="X465" i="10"/>
  <c r="X466" i="10"/>
  <c r="X467" i="10"/>
  <c r="X468" i="10"/>
  <c r="X469" i="10"/>
  <c r="X470" i="10"/>
  <c r="X471" i="10"/>
  <c r="X472" i="10"/>
  <c r="X473" i="10"/>
  <c r="X474" i="10"/>
  <c r="X475" i="10"/>
  <c r="X476" i="10"/>
  <c r="X477" i="10"/>
  <c r="X478" i="10"/>
  <c r="X479" i="10"/>
  <c r="X480" i="10"/>
  <c r="X481" i="10"/>
  <c r="X482" i="10"/>
  <c r="X483" i="10"/>
  <c r="X484" i="10"/>
  <c r="X485" i="10"/>
  <c r="X486" i="10"/>
  <c r="X487" i="10"/>
  <c r="X488" i="10"/>
  <c r="X489" i="10"/>
  <c r="X490" i="10"/>
  <c r="X491" i="10"/>
  <c r="X492" i="10"/>
  <c r="X493" i="10"/>
  <c r="X494" i="10"/>
  <c r="X495" i="10"/>
  <c r="X496" i="10"/>
  <c r="X497" i="10"/>
  <c r="X498" i="10"/>
  <c r="X499" i="10"/>
  <c r="X500" i="10"/>
  <c r="X501" i="10"/>
  <c r="X502" i="10"/>
  <c r="X503" i="10"/>
  <c r="X504" i="10"/>
  <c r="X505" i="10"/>
  <c r="X506" i="10"/>
  <c r="X507" i="10"/>
  <c r="X508" i="10"/>
  <c r="X509" i="10"/>
  <c r="X510" i="10"/>
  <c r="X511" i="10"/>
  <c r="X512" i="10"/>
  <c r="X513" i="10"/>
  <c r="X514" i="10"/>
  <c r="X515" i="10"/>
  <c r="X516" i="10"/>
  <c r="X517" i="10"/>
  <c r="X518" i="10"/>
  <c r="X519" i="10"/>
  <c r="X520" i="10"/>
  <c r="X521" i="10"/>
  <c r="X522" i="10"/>
  <c r="X523" i="10"/>
  <c r="X524" i="10"/>
  <c r="X525" i="10"/>
  <c r="X526" i="10"/>
  <c r="X527" i="10"/>
  <c r="X528" i="10"/>
  <c r="X529" i="10"/>
  <c r="X530" i="10"/>
  <c r="X531" i="10"/>
  <c r="X532" i="10"/>
  <c r="X533" i="10"/>
  <c r="X534" i="10"/>
  <c r="X535" i="10"/>
  <c r="X536" i="10"/>
  <c r="X537" i="10"/>
  <c r="X538" i="10"/>
  <c r="X539" i="10"/>
  <c r="X540" i="10"/>
  <c r="X541" i="10"/>
  <c r="X542" i="10"/>
  <c r="X543" i="10"/>
  <c r="X544" i="10"/>
  <c r="X545" i="10"/>
  <c r="X546" i="10"/>
  <c r="X547" i="10"/>
  <c r="X548" i="10"/>
  <c r="X549" i="10"/>
  <c r="X550" i="10"/>
  <c r="X551" i="10"/>
  <c r="X552" i="10"/>
  <c r="X553" i="10"/>
  <c r="X554" i="10"/>
  <c r="X555" i="10"/>
  <c r="X556" i="10"/>
  <c r="X557" i="10"/>
  <c r="X558" i="10"/>
  <c r="X559" i="10"/>
  <c r="X560" i="10"/>
  <c r="X561" i="10"/>
  <c r="X562" i="10"/>
  <c r="X563" i="10"/>
  <c r="X564" i="10"/>
  <c r="X565" i="10"/>
  <c r="X566" i="10"/>
  <c r="X567" i="10"/>
  <c r="X568" i="10"/>
  <c r="X569" i="10"/>
  <c r="X570" i="10"/>
  <c r="X571" i="10"/>
  <c r="X572" i="10"/>
  <c r="X573" i="10"/>
  <c r="X574" i="10"/>
  <c r="X575" i="10"/>
  <c r="X576" i="10"/>
  <c r="X577" i="10"/>
  <c r="X578" i="10"/>
  <c r="X579" i="10"/>
  <c r="X580" i="10"/>
  <c r="X581" i="10"/>
  <c r="X582" i="10"/>
  <c r="X583" i="10"/>
  <c r="X584" i="10"/>
  <c r="X585" i="10"/>
  <c r="X586" i="10"/>
  <c r="X587" i="10"/>
  <c r="X588" i="10"/>
  <c r="X589" i="10"/>
  <c r="X590" i="10"/>
  <c r="X591" i="10"/>
  <c r="X592" i="10"/>
  <c r="X593" i="10"/>
  <c r="X594" i="10"/>
  <c r="X595" i="10"/>
  <c r="X596" i="10"/>
  <c r="X597" i="10"/>
  <c r="X598" i="10"/>
  <c r="X599" i="10"/>
  <c r="X600" i="10"/>
  <c r="X601" i="10"/>
  <c r="X602" i="10"/>
  <c r="X603" i="10"/>
  <c r="X604" i="10"/>
  <c r="X605" i="10"/>
  <c r="X606" i="10"/>
  <c r="X607" i="10"/>
  <c r="X608" i="10"/>
  <c r="X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57" i="10"/>
  <c r="J58" i="10"/>
  <c r="J59" i="10"/>
  <c r="J60" i="10"/>
  <c r="J61" i="10"/>
  <c r="J62" i="10"/>
  <c r="J63" i="10"/>
  <c r="J64" i="10"/>
  <c r="J65" i="10"/>
  <c r="J66" i="10"/>
  <c r="J67" i="10"/>
  <c r="J68" i="10"/>
  <c r="J69" i="10"/>
  <c r="J70" i="10"/>
  <c r="J71" i="10"/>
  <c r="J72" i="10"/>
  <c r="J73" i="10"/>
  <c r="J74" i="10"/>
  <c r="J75" i="10"/>
  <c r="J76" i="10"/>
  <c r="J77" i="10"/>
  <c r="J78" i="10"/>
  <c r="J79" i="10"/>
  <c r="J80" i="10"/>
  <c r="J81" i="10"/>
  <c r="J82" i="10"/>
  <c r="J83" i="10"/>
  <c r="J84" i="10"/>
  <c r="J85" i="10"/>
  <c r="J86" i="10"/>
  <c r="J87" i="10"/>
  <c r="J88" i="10"/>
  <c r="J89" i="10"/>
  <c r="J90" i="10"/>
  <c r="J91" i="10"/>
  <c r="J92" i="10"/>
  <c r="J93" i="10"/>
  <c r="J94" i="10"/>
  <c r="J95" i="10"/>
  <c r="J96" i="10"/>
  <c r="J97" i="10"/>
  <c r="J98" i="10"/>
  <c r="J99" i="10"/>
  <c r="J100" i="10"/>
  <c r="J101" i="10"/>
  <c r="J102" i="10"/>
  <c r="J103" i="10"/>
  <c r="J104" i="10"/>
  <c r="J105" i="10"/>
  <c r="J106" i="10"/>
  <c r="J107" i="10"/>
  <c r="J108" i="10"/>
  <c r="J109" i="10"/>
  <c r="J110" i="10"/>
  <c r="J111" i="10"/>
  <c r="J112" i="10"/>
  <c r="J113" i="10"/>
  <c r="J114" i="10"/>
  <c r="J115" i="10"/>
  <c r="J116" i="10"/>
  <c r="J117" i="10"/>
  <c r="J118" i="10"/>
  <c r="J119" i="10"/>
  <c r="J120" i="10"/>
  <c r="J121" i="10"/>
  <c r="J122" i="10"/>
  <c r="J123" i="10"/>
  <c r="J124" i="10"/>
  <c r="J125" i="10"/>
  <c r="J126" i="10"/>
  <c r="J127" i="10"/>
  <c r="J128" i="10"/>
  <c r="J129" i="10"/>
  <c r="J130" i="10"/>
  <c r="J131" i="10"/>
  <c r="J132" i="10"/>
  <c r="J133" i="10"/>
  <c r="J134" i="10"/>
  <c r="J135" i="10"/>
  <c r="J136" i="10"/>
  <c r="J137" i="10"/>
  <c r="J138" i="10"/>
  <c r="J139" i="10"/>
  <c r="J140" i="10"/>
  <c r="J141" i="10"/>
  <c r="J142" i="10"/>
  <c r="J143" i="10"/>
  <c r="J144" i="10"/>
  <c r="J145" i="10"/>
  <c r="J146" i="10"/>
  <c r="J147" i="10"/>
  <c r="J148" i="10"/>
  <c r="J149" i="10"/>
  <c r="J150" i="10"/>
  <c r="J151" i="10"/>
  <c r="J152" i="10"/>
  <c r="J153" i="10"/>
  <c r="J154" i="10"/>
  <c r="J155" i="10"/>
  <c r="J156" i="10"/>
  <c r="J157" i="10"/>
  <c r="J158" i="10"/>
  <c r="J159" i="10"/>
  <c r="J160" i="10"/>
  <c r="J161" i="10"/>
  <c r="J162" i="10"/>
  <c r="J163" i="10"/>
  <c r="J164" i="10"/>
  <c r="J165" i="10"/>
  <c r="J166" i="10"/>
  <c r="J167" i="10"/>
  <c r="J168" i="10"/>
  <c r="J169" i="10"/>
  <c r="J170" i="10"/>
  <c r="J171" i="10"/>
  <c r="J172" i="10"/>
  <c r="J173" i="10"/>
  <c r="J174" i="10"/>
  <c r="J175" i="10"/>
  <c r="J176" i="10"/>
  <c r="J177" i="10"/>
  <c r="J178" i="10"/>
  <c r="J179" i="10"/>
  <c r="J180" i="10"/>
  <c r="J181" i="10"/>
  <c r="J182" i="10"/>
  <c r="J183" i="10"/>
  <c r="J184" i="10"/>
  <c r="J185" i="10"/>
  <c r="J186" i="10"/>
  <c r="J187" i="10"/>
  <c r="J188" i="10"/>
  <c r="J189" i="10"/>
  <c r="J190" i="10"/>
  <c r="J191" i="10"/>
  <c r="J192" i="10"/>
  <c r="J193" i="10"/>
  <c r="J194" i="10"/>
  <c r="J195" i="10"/>
  <c r="J196" i="10"/>
  <c r="J197" i="10"/>
  <c r="J198" i="10"/>
  <c r="J199" i="10"/>
  <c r="J200" i="10"/>
  <c r="J201" i="10"/>
  <c r="J202" i="10"/>
  <c r="J203" i="10"/>
  <c r="J204" i="10"/>
  <c r="J205" i="10"/>
  <c r="J206" i="10"/>
  <c r="J207" i="10"/>
  <c r="J208" i="10"/>
  <c r="J209" i="10"/>
  <c r="J210" i="10"/>
  <c r="J211" i="10"/>
  <c r="J212" i="10"/>
  <c r="J213" i="10"/>
  <c r="J214" i="10"/>
  <c r="J215" i="10"/>
  <c r="J216" i="10"/>
  <c r="J217" i="10"/>
  <c r="J218" i="10"/>
  <c r="J219" i="10"/>
  <c r="J220" i="10"/>
  <c r="J221" i="10"/>
  <c r="J222" i="10"/>
  <c r="J223" i="10"/>
  <c r="J224" i="10"/>
  <c r="J225" i="10"/>
  <c r="J226" i="10"/>
  <c r="J227" i="10"/>
  <c r="J228" i="10"/>
  <c r="J229" i="10"/>
  <c r="J230" i="10"/>
  <c r="J231" i="10"/>
  <c r="J232" i="10"/>
  <c r="J233" i="10"/>
  <c r="J234" i="10"/>
  <c r="J235" i="10"/>
  <c r="J236" i="10"/>
  <c r="J237" i="10"/>
  <c r="J238" i="10"/>
  <c r="J239" i="10"/>
  <c r="J240" i="10"/>
  <c r="J241" i="10"/>
  <c r="J242" i="10"/>
  <c r="J243" i="10"/>
  <c r="J244" i="10"/>
  <c r="J245" i="10"/>
  <c r="J246" i="10"/>
  <c r="J247" i="10"/>
  <c r="J248" i="10"/>
  <c r="J249" i="10"/>
  <c r="J250" i="10"/>
  <c r="J251" i="10"/>
  <c r="J252" i="10"/>
  <c r="J253" i="10"/>
  <c r="J254" i="10"/>
  <c r="J255" i="10"/>
  <c r="J256" i="10"/>
  <c r="J257" i="10"/>
  <c r="J258" i="10"/>
  <c r="J259" i="10"/>
  <c r="J260" i="10"/>
  <c r="J261" i="10"/>
  <c r="J262" i="10"/>
  <c r="J263" i="10"/>
  <c r="J264" i="10"/>
  <c r="J265" i="10"/>
  <c r="J266" i="10"/>
  <c r="J267" i="10"/>
  <c r="J268" i="10"/>
  <c r="J269" i="10"/>
  <c r="J270" i="10"/>
  <c r="J271" i="10"/>
  <c r="J272" i="10"/>
  <c r="J273" i="10"/>
  <c r="J274" i="10"/>
  <c r="J275" i="10"/>
  <c r="J276" i="10"/>
  <c r="J277" i="10"/>
  <c r="J278" i="10"/>
  <c r="J279" i="10"/>
  <c r="J280" i="10"/>
  <c r="J281" i="10"/>
  <c r="J282" i="10"/>
  <c r="J283" i="10"/>
  <c r="J284" i="10"/>
  <c r="J285" i="10"/>
  <c r="J286" i="10"/>
  <c r="J287" i="10"/>
  <c r="J288" i="10"/>
  <c r="J289" i="10"/>
  <c r="J290" i="10"/>
  <c r="J291" i="10"/>
  <c r="J292" i="10"/>
  <c r="J293" i="10"/>
  <c r="J294" i="10"/>
  <c r="J295" i="10"/>
  <c r="J296" i="10"/>
  <c r="J297" i="10"/>
  <c r="J298" i="10"/>
  <c r="J299" i="10"/>
  <c r="J300" i="10"/>
  <c r="J301" i="10"/>
  <c r="J302" i="10"/>
  <c r="J303" i="10"/>
  <c r="J304" i="10"/>
  <c r="J305" i="10"/>
  <c r="J306" i="10"/>
  <c r="J307" i="10"/>
  <c r="J308" i="10"/>
  <c r="J309" i="10"/>
  <c r="J310" i="10"/>
  <c r="J311" i="10"/>
  <c r="J312" i="10"/>
  <c r="J313" i="10"/>
  <c r="J314" i="10"/>
  <c r="J315" i="10"/>
  <c r="J316" i="10"/>
  <c r="J317" i="10"/>
  <c r="J318" i="10"/>
  <c r="J319" i="10"/>
  <c r="J320" i="10"/>
  <c r="J321" i="10"/>
  <c r="J322" i="10"/>
  <c r="J323" i="10"/>
  <c r="J324" i="10"/>
  <c r="J325" i="10"/>
  <c r="J326" i="10"/>
  <c r="J327" i="10"/>
  <c r="J328" i="10"/>
  <c r="J329" i="10"/>
  <c r="J330" i="10"/>
  <c r="J331" i="10"/>
  <c r="J332" i="10"/>
  <c r="J333" i="10"/>
  <c r="J334" i="10"/>
  <c r="J335" i="10"/>
  <c r="J336" i="10"/>
  <c r="J337" i="10"/>
  <c r="J338" i="10"/>
  <c r="J339" i="10"/>
  <c r="J340" i="10"/>
  <c r="J341" i="10"/>
  <c r="J342" i="10"/>
  <c r="J343" i="10"/>
  <c r="J344" i="10"/>
  <c r="J345" i="10"/>
  <c r="J346" i="10"/>
  <c r="J347" i="10"/>
  <c r="J348" i="10"/>
  <c r="J349" i="10"/>
  <c r="J350" i="10"/>
  <c r="J351" i="10"/>
  <c r="J352" i="10"/>
  <c r="J353" i="10"/>
  <c r="J354" i="10"/>
  <c r="J355" i="10"/>
  <c r="J356" i="10"/>
  <c r="J357" i="10"/>
  <c r="J358" i="10"/>
  <c r="J359" i="10"/>
  <c r="J360" i="10"/>
  <c r="J361" i="10"/>
  <c r="J362" i="10"/>
  <c r="J363" i="10"/>
  <c r="J364" i="10"/>
  <c r="J365" i="10"/>
  <c r="J366" i="10"/>
  <c r="J367" i="10"/>
  <c r="J368" i="10"/>
  <c r="J369" i="10"/>
  <c r="J370" i="10"/>
  <c r="J371" i="10"/>
  <c r="J372" i="10"/>
  <c r="J373" i="10"/>
  <c r="J374" i="10"/>
  <c r="J375" i="10"/>
  <c r="J376" i="10"/>
  <c r="J377" i="10"/>
  <c r="J378" i="10"/>
  <c r="J379" i="10"/>
  <c r="J380" i="10"/>
  <c r="J381" i="10"/>
  <c r="J382" i="10"/>
  <c r="J383" i="10"/>
  <c r="J384" i="10"/>
  <c r="J385" i="10"/>
  <c r="J386" i="10"/>
  <c r="J387" i="10"/>
  <c r="J388" i="10"/>
  <c r="J389" i="10"/>
  <c r="J390" i="10"/>
  <c r="J391" i="10"/>
  <c r="J392" i="10"/>
  <c r="J393" i="10"/>
  <c r="J394" i="10"/>
  <c r="J395" i="10"/>
  <c r="J396" i="10"/>
  <c r="J397" i="10"/>
  <c r="J398" i="10"/>
  <c r="J399" i="10"/>
  <c r="J400" i="10"/>
  <c r="J401" i="10"/>
  <c r="J402" i="10"/>
  <c r="J403" i="10"/>
  <c r="J404" i="10"/>
  <c r="J405" i="10"/>
  <c r="J406" i="10"/>
  <c r="J407" i="10"/>
  <c r="J408" i="10"/>
  <c r="J409" i="10"/>
  <c r="J410" i="10"/>
  <c r="J411" i="10"/>
  <c r="J412" i="10"/>
  <c r="J413" i="10"/>
  <c r="J414" i="10"/>
  <c r="J415" i="10"/>
  <c r="J416" i="10"/>
  <c r="J417" i="10"/>
  <c r="J418" i="10"/>
  <c r="J419" i="10"/>
  <c r="J420" i="10"/>
  <c r="J421" i="10"/>
  <c r="J422" i="10"/>
  <c r="J423" i="10"/>
  <c r="J424" i="10"/>
  <c r="J425" i="10"/>
  <c r="J426" i="10"/>
  <c r="J427" i="10"/>
  <c r="J428" i="10"/>
  <c r="J429" i="10"/>
  <c r="J430" i="10"/>
  <c r="J431" i="10"/>
  <c r="J432" i="10"/>
  <c r="J433" i="10"/>
  <c r="J434" i="10"/>
  <c r="J435" i="10"/>
  <c r="J436" i="10"/>
  <c r="J437" i="10"/>
  <c r="J438" i="10"/>
  <c r="J439" i="10"/>
  <c r="J440" i="10"/>
  <c r="J441" i="10"/>
  <c r="J442" i="10"/>
  <c r="J443" i="10"/>
  <c r="J444" i="10"/>
  <c r="J445" i="10"/>
  <c r="J446" i="10"/>
  <c r="J447" i="10"/>
  <c r="J448" i="10"/>
  <c r="J449" i="10"/>
  <c r="J450" i="10"/>
  <c r="J451" i="10"/>
  <c r="J452" i="10"/>
  <c r="J453" i="10"/>
  <c r="J454" i="10"/>
  <c r="J455" i="10"/>
  <c r="J456" i="10"/>
  <c r="J457" i="10"/>
  <c r="J458" i="10"/>
  <c r="J459" i="10"/>
  <c r="J460" i="10"/>
  <c r="J461" i="10"/>
  <c r="J462" i="10"/>
  <c r="J463" i="10"/>
  <c r="J464" i="10"/>
  <c r="J465" i="10"/>
  <c r="J466" i="10"/>
  <c r="J467" i="10"/>
  <c r="J468" i="10"/>
  <c r="J469" i="10"/>
  <c r="J470" i="10"/>
  <c r="J471" i="10"/>
  <c r="J472" i="10"/>
  <c r="J473" i="10"/>
  <c r="J474" i="10"/>
  <c r="J475" i="10"/>
  <c r="J476" i="10"/>
  <c r="J477" i="10"/>
  <c r="J478" i="10"/>
  <c r="J479" i="10"/>
  <c r="J480" i="10"/>
  <c r="J481" i="10"/>
  <c r="J482" i="10"/>
  <c r="J483" i="10"/>
  <c r="J484" i="10"/>
  <c r="J485" i="10"/>
  <c r="J486" i="10"/>
  <c r="J487" i="10"/>
  <c r="J488" i="10"/>
  <c r="J489" i="10"/>
  <c r="J490" i="10"/>
  <c r="J491" i="10"/>
  <c r="J492" i="10"/>
  <c r="J493" i="10"/>
  <c r="J494" i="10"/>
  <c r="J495" i="10"/>
  <c r="J496" i="10"/>
  <c r="J497" i="10"/>
  <c r="J498" i="10"/>
  <c r="J499" i="10"/>
  <c r="J500" i="10"/>
  <c r="J501" i="10"/>
  <c r="J502" i="10"/>
  <c r="J503" i="10"/>
  <c r="J504" i="10"/>
  <c r="J505" i="10"/>
  <c r="J506" i="10"/>
  <c r="J507" i="10"/>
  <c r="J508" i="10"/>
  <c r="J509" i="10"/>
  <c r="J510" i="10"/>
  <c r="J511" i="10"/>
  <c r="J512" i="10"/>
  <c r="J513" i="10"/>
  <c r="J514" i="10"/>
  <c r="J515" i="10"/>
  <c r="J516" i="10"/>
  <c r="J517" i="10"/>
  <c r="J518" i="10"/>
  <c r="J519" i="10"/>
  <c r="J520" i="10"/>
  <c r="J521" i="10"/>
  <c r="J522" i="10"/>
  <c r="J523" i="10"/>
  <c r="J524" i="10"/>
  <c r="J525" i="10"/>
  <c r="J526" i="10"/>
  <c r="J527" i="10"/>
  <c r="J528" i="10"/>
  <c r="J529" i="10"/>
  <c r="J530" i="10"/>
  <c r="J531" i="10"/>
  <c r="J532" i="10"/>
  <c r="J533" i="10"/>
  <c r="J534" i="10"/>
  <c r="J535" i="10"/>
  <c r="J536" i="10"/>
  <c r="J537" i="10"/>
  <c r="J538" i="10"/>
  <c r="J539" i="10"/>
  <c r="J540" i="10"/>
  <c r="J541" i="10"/>
  <c r="J542" i="10"/>
  <c r="J543" i="10"/>
  <c r="J544" i="10"/>
  <c r="J545" i="10"/>
  <c r="J546" i="10"/>
  <c r="J547" i="10"/>
  <c r="J548" i="10"/>
  <c r="J549" i="10"/>
  <c r="J550" i="10"/>
  <c r="J551" i="10"/>
  <c r="J552" i="10"/>
  <c r="J553" i="10"/>
  <c r="J554" i="10"/>
  <c r="J555" i="10"/>
  <c r="J556" i="10"/>
  <c r="J557" i="10"/>
  <c r="J558" i="10"/>
  <c r="J559" i="10"/>
  <c r="J560" i="10"/>
  <c r="J561" i="10"/>
  <c r="J562" i="10"/>
  <c r="J563" i="10"/>
  <c r="J564" i="10"/>
  <c r="J565" i="10"/>
  <c r="J566" i="10"/>
  <c r="J567" i="10"/>
  <c r="J568" i="10"/>
  <c r="J569" i="10"/>
  <c r="J570" i="10"/>
  <c r="J571" i="10"/>
  <c r="J572" i="10"/>
  <c r="J573" i="10"/>
  <c r="J574" i="10"/>
  <c r="J575" i="10"/>
  <c r="J576" i="10"/>
  <c r="J577" i="10"/>
  <c r="J578" i="10"/>
  <c r="J579" i="10"/>
  <c r="J580" i="10"/>
  <c r="J581" i="10"/>
  <c r="J582" i="10"/>
  <c r="J583" i="10"/>
  <c r="J584" i="10"/>
  <c r="J585" i="10"/>
  <c r="J586" i="10"/>
  <c r="J587" i="10"/>
  <c r="J588" i="10"/>
  <c r="J589" i="10"/>
  <c r="J590" i="10"/>
  <c r="J591" i="10"/>
  <c r="J592" i="10"/>
  <c r="J593" i="10"/>
  <c r="J594" i="10"/>
  <c r="J595" i="10"/>
  <c r="J596" i="10"/>
  <c r="J597" i="10"/>
  <c r="J598" i="10"/>
  <c r="J599" i="10"/>
  <c r="J600" i="10"/>
  <c r="J601" i="10"/>
  <c r="J602" i="10"/>
  <c r="J603" i="10"/>
  <c r="J604" i="10"/>
  <c r="J605" i="10"/>
  <c r="J606" i="10"/>
  <c r="J607" i="10"/>
  <c r="J608" i="10"/>
  <c r="J12" i="10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X71" i="1"/>
  <c r="X72" i="1"/>
  <c r="X73" i="1"/>
  <c r="X74" i="1"/>
  <c r="X75" i="1"/>
  <c r="X76" i="1"/>
  <c r="X77" i="1"/>
  <c r="X78" i="1"/>
  <c r="X79" i="1"/>
  <c r="X80" i="1"/>
  <c r="X81" i="1"/>
  <c r="X82" i="1"/>
  <c r="X83" i="1"/>
  <c r="X84" i="1"/>
  <c r="X85" i="1"/>
  <c r="X86" i="1"/>
  <c r="X87" i="1"/>
  <c r="X88" i="1"/>
  <c r="X89" i="1"/>
  <c r="X90" i="1"/>
  <c r="X91" i="1"/>
  <c r="X92" i="1"/>
  <c r="X93" i="1"/>
  <c r="X94" i="1"/>
  <c r="X95" i="1"/>
  <c r="X96" i="1"/>
  <c r="X97" i="1"/>
  <c r="X98" i="1"/>
  <c r="X99" i="1"/>
  <c r="X100" i="1"/>
  <c r="X101" i="1"/>
  <c r="X102" i="1"/>
  <c r="X103" i="1"/>
  <c r="X104" i="1"/>
  <c r="X105" i="1"/>
  <c r="X106" i="1"/>
  <c r="X107" i="1"/>
  <c r="X108" i="1"/>
  <c r="X109" i="1"/>
  <c r="X110" i="1"/>
  <c r="X111" i="1"/>
  <c r="X112" i="1"/>
  <c r="X113" i="1"/>
  <c r="X114" i="1"/>
  <c r="X115" i="1"/>
  <c r="X116" i="1"/>
  <c r="X117" i="1"/>
  <c r="X118" i="1"/>
  <c r="X119" i="1"/>
  <c r="X120" i="1"/>
  <c r="X121" i="1"/>
  <c r="X122" i="1"/>
  <c r="X123" i="1"/>
  <c r="X124" i="1"/>
  <c r="X125" i="1"/>
  <c r="X126" i="1"/>
  <c r="X127" i="1"/>
  <c r="X128" i="1"/>
  <c r="X129" i="1"/>
  <c r="X130" i="1"/>
  <c r="X131" i="1"/>
  <c r="X132" i="1"/>
  <c r="X133" i="1"/>
  <c r="X134" i="1"/>
  <c r="X135" i="1"/>
  <c r="X136" i="1"/>
  <c r="X137" i="1"/>
  <c r="X138" i="1"/>
  <c r="X139" i="1"/>
  <c r="X140" i="1"/>
  <c r="X141" i="1"/>
  <c r="X142" i="1"/>
  <c r="X143" i="1"/>
  <c r="X144" i="1"/>
  <c r="X145" i="1"/>
  <c r="X146" i="1"/>
  <c r="X147" i="1"/>
  <c r="X148" i="1"/>
  <c r="X149" i="1"/>
  <c r="X150" i="1"/>
  <c r="X151" i="1"/>
  <c r="X152" i="1"/>
  <c r="X153" i="1"/>
  <c r="X154" i="1"/>
  <c r="X155" i="1"/>
  <c r="X156" i="1"/>
  <c r="X157" i="1"/>
  <c r="X158" i="1"/>
  <c r="X159" i="1"/>
  <c r="X160" i="1"/>
  <c r="X161" i="1"/>
  <c r="X162" i="1"/>
  <c r="X163" i="1"/>
  <c r="X164" i="1"/>
  <c r="X165" i="1"/>
  <c r="X166" i="1"/>
  <c r="X167" i="1"/>
  <c r="X168" i="1"/>
  <c r="X169" i="1"/>
  <c r="X170" i="1"/>
  <c r="X171" i="1"/>
  <c r="X172" i="1"/>
  <c r="X173" i="1"/>
  <c r="X174" i="1"/>
  <c r="X175" i="1"/>
  <c r="X176" i="1"/>
  <c r="X177" i="1"/>
  <c r="X178" i="1"/>
  <c r="X179" i="1"/>
  <c r="X180" i="1"/>
  <c r="X181" i="1"/>
  <c r="X182" i="1"/>
  <c r="X183" i="1"/>
  <c r="X184" i="1"/>
  <c r="X185" i="1"/>
  <c r="X186" i="1"/>
  <c r="X187" i="1"/>
  <c r="X188" i="1"/>
  <c r="X189" i="1"/>
  <c r="X190" i="1"/>
  <c r="X191" i="1"/>
  <c r="X192" i="1"/>
  <c r="X193" i="1"/>
  <c r="X194" i="1"/>
  <c r="X195" i="1"/>
  <c r="X196" i="1"/>
  <c r="X197" i="1"/>
  <c r="X198" i="1"/>
  <c r="X199" i="1"/>
  <c r="X200" i="1"/>
  <c r="X201" i="1"/>
  <c r="X202" i="1"/>
  <c r="X203" i="1"/>
  <c r="X204" i="1"/>
  <c r="X205" i="1"/>
  <c r="X206" i="1"/>
  <c r="X207" i="1"/>
  <c r="X208" i="1"/>
  <c r="X209" i="1"/>
  <c r="X210" i="1"/>
  <c r="X211" i="1"/>
  <c r="X212" i="1"/>
  <c r="X213" i="1"/>
  <c r="X214" i="1"/>
  <c r="X215" i="1"/>
  <c r="X216" i="1"/>
  <c r="X217" i="1"/>
  <c r="X218" i="1"/>
  <c r="X219" i="1"/>
  <c r="X220" i="1"/>
  <c r="X221" i="1"/>
  <c r="X222" i="1"/>
  <c r="X223" i="1"/>
  <c r="X224" i="1"/>
  <c r="X225" i="1"/>
  <c r="X226" i="1"/>
  <c r="X227" i="1"/>
  <c r="X228" i="1"/>
  <c r="X229" i="1"/>
  <c r="X230" i="1"/>
  <c r="X231" i="1"/>
  <c r="X232" i="1"/>
  <c r="X233" i="1"/>
  <c r="X234" i="1"/>
  <c r="X235" i="1"/>
  <c r="X236" i="1"/>
  <c r="X237" i="1"/>
  <c r="X238" i="1"/>
  <c r="X239" i="1"/>
  <c r="X240" i="1"/>
  <c r="X241" i="1"/>
  <c r="X242" i="1"/>
  <c r="X243" i="1"/>
  <c r="X244" i="1"/>
  <c r="X245" i="1"/>
  <c r="X246" i="1"/>
  <c r="X247" i="1"/>
  <c r="X248" i="1"/>
  <c r="X249" i="1"/>
  <c r="X250" i="1"/>
  <c r="X251" i="1"/>
  <c r="X252" i="1"/>
  <c r="X253" i="1"/>
  <c r="X254" i="1"/>
  <c r="X255" i="1"/>
  <c r="X256" i="1"/>
  <c r="X257" i="1"/>
  <c r="X258" i="1"/>
  <c r="X259" i="1"/>
  <c r="X260" i="1"/>
  <c r="X261" i="1"/>
  <c r="X262" i="1"/>
  <c r="X263" i="1"/>
  <c r="X264" i="1"/>
  <c r="X265" i="1"/>
  <c r="X266" i="1"/>
  <c r="X267" i="1"/>
  <c r="X268" i="1"/>
  <c r="X269" i="1"/>
  <c r="X270" i="1"/>
  <c r="X271" i="1"/>
  <c r="X272" i="1"/>
  <c r="X273" i="1"/>
  <c r="X274" i="1"/>
  <c r="X275" i="1"/>
  <c r="X276" i="1"/>
  <c r="X277" i="1"/>
  <c r="X278" i="1"/>
  <c r="X279" i="1"/>
  <c r="X280" i="1"/>
  <c r="X281" i="1"/>
  <c r="X282" i="1"/>
  <c r="X283" i="1"/>
  <c r="X284" i="1"/>
  <c r="X285" i="1"/>
  <c r="X286" i="1"/>
  <c r="X287" i="1"/>
  <c r="X288" i="1"/>
  <c r="X289" i="1"/>
  <c r="X290" i="1"/>
  <c r="X291" i="1"/>
  <c r="X292" i="1"/>
  <c r="X293" i="1"/>
  <c r="X294" i="1"/>
  <c r="X295" i="1"/>
  <c r="X296" i="1"/>
  <c r="X297" i="1"/>
  <c r="X298" i="1"/>
  <c r="X299" i="1"/>
  <c r="X300" i="1"/>
  <c r="X301" i="1"/>
  <c r="X302" i="1"/>
  <c r="X303" i="1"/>
  <c r="X304" i="1"/>
  <c r="X305" i="1"/>
  <c r="X306" i="1"/>
  <c r="X307" i="1"/>
  <c r="X308" i="1"/>
  <c r="X309" i="1"/>
  <c r="X310" i="1"/>
  <c r="X311" i="1"/>
  <c r="X312" i="1"/>
  <c r="X313" i="1"/>
  <c r="X314" i="1"/>
  <c r="X315" i="1"/>
  <c r="X316" i="1"/>
  <c r="X317" i="1"/>
  <c r="X318" i="1"/>
  <c r="X319" i="1"/>
  <c r="X320" i="1"/>
  <c r="X321" i="1"/>
  <c r="X322" i="1"/>
  <c r="X323" i="1"/>
  <c r="X324" i="1"/>
  <c r="X325" i="1"/>
  <c r="X326" i="1"/>
  <c r="X327" i="1"/>
  <c r="X328" i="1"/>
  <c r="X329" i="1"/>
  <c r="X330" i="1"/>
  <c r="X331" i="1"/>
  <c r="X332" i="1"/>
  <c r="X333" i="1"/>
  <c r="X334" i="1"/>
  <c r="X335" i="1"/>
  <c r="X336" i="1"/>
  <c r="X337" i="1"/>
  <c r="X338" i="1"/>
  <c r="X339" i="1"/>
  <c r="X340" i="1"/>
  <c r="X341" i="1"/>
  <c r="X342" i="1"/>
  <c r="X343" i="1"/>
  <c r="X344" i="1"/>
  <c r="X345" i="1"/>
  <c r="X346" i="1"/>
  <c r="X347" i="1"/>
  <c r="X348" i="1"/>
  <c r="X349" i="1"/>
  <c r="X350" i="1"/>
  <c r="X351" i="1"/>
  <c r="X352" i="1"/>
  <c r="X353" i="1"/>
  <c r="X354" i="1"/>
  <c r="X355" i="1"/>
  <c r="X356" i="1"/>
  <c r="X357" i="1"/>
  <c r="X358" i="1"/>
  <c r="X359" i="1"/>
  <c r="X360" i="1"/>
  <c r="X361" i="1"/>
  <c r="X362" i="1"/>
  <c r="X363" i="1"/>
  <c r="X364" i="1"/>
  <c r="X365" i="1"/>
  <c r="X366" i="1"/>
  <c r="X367" i="1"/>
  <c r="X368" i="1"/>
  <c r="X369" i="1"/>
  <c r="X370" i="1"/>
  <c r="X371" i="1"/>
  <c r="X372" i="1"/>
  <c r="X373" i="1"/>
  <c r="X374" i="1"/>
  <c r="X375" i="1"/>
  <c r="X376" i="1"/>
  <c r="X377" i="1"/>
  <c r="X378" i="1"/>
  <c r="X379" i="1"/>
  <c r="X380" i="1"/>
  <c r="X381" i="1"/>
  <c r="X382" i="1"/>
  <c r="X383" i="1"/>
  <c r="X384" i="1"/>
  <c r="X385" i="1"/>
  <c r="X386" i="1"/>
  <c r="X387" i="1"/>
  <c r="X388" i="1"/>
  <c r="X389" i="1"/>
  <c r="X390" i="1"/>
  <c r="X391" i="1"/>
  <c r="X392" i="1"/>
  <c r="X393" i="1"/>
  <c r="X394" i="1"/>
  <c r="X395" i="1"/>
  <c r="X396" i="1"/>
  <c r="X397" i="1"/>
  <c r="X398" i="1"/>
  <c r="X399" i="1"/>
  <c r="X400" i="1"/>
  <c r="X401" i="1"/>
  <c r="X402" i="1"/>
  <c r="X403" i="1"/>
  <c r="X404" i="1"/>
  <c r="X405" i="1"/>
  <c r="X406" i="1"/>
  <c r="X407" i="1"/>
  <c r="X408" i="1"/>
  <c r="X409" i="1"/>
  <c r="X410" i="1"/>
  <c r="X411" i="1"/>
  <c r="X412" i="1"/>
  <c r="X413" i="1"/>
  <c r="X414" i="1"/>
  <c r="X415" i="1"/>
  <c r="X416" i="1"/>
  <c r="X417" i="1"/>
  <c r="X418" i="1"/>
  <c r="X419" i="1"/>
  <c r="X420" i="1"/>
  <c r="X421" i="1"/>
  <c r="X422" i="1"/>
  <c r="X423" i="1"/>
  <c r="X424" i="1"/>
  <c r="X425" i="1"/>
  <c r="X426" i="1"/>
  <c r="X427" i="1"/>
  <c r="X428" i="1"/>
  <c r="X429" i="1"/>
  <c r="X430" i="1"/>
  <c r="X431" i="1"/>
  <c r="X432" i="1"/>
  <c r="X433" i="1"/>
  <c r="X434" i="1"/>
  <c r="X435" i="1"/>
  <c r="X436" i="1"/>
  <c r="X437" i="1"/>
  <c r="X438" i="1"/>
  <c r="X439" i="1"/>
  <c r="X440" i="1"/>
  <c r="X441" i="1"/>
  <c r="X442" i="1"/>
  <c r="X443" i="1"/>
  <c r="X444" i="1"/>
  <c r="X445" i="1"/>
  <c r="X446" i="1"/>
  <c r="X447" i="1"/>
  <c r="X448" i="1"/>
  <c r="X449" i="1"/>
  <c r="X450" i="1"/>
  <c r="X451" i="1"/>
  <c r="X452" i="1"/>
  <c r="X453" i="1"/>
  <c r="X454" i="1"/>
  <c r="X455" i="1"/>
  <c r="X456" i="1"/>
  <c r="X457" i="1"/>
  <c r="X458" i="1"/>
  <c r="X459" i="1"/>
  <c r="X460" i="1"/>
  <c r="X461" i="1"/>
  <c r="X462" i="1"/>
  <c r="X463" i="1"/>
  <c r="X464" i="1"/>
  <c r="X465" i="1"/>
  <c r="X466" i="1"/>
  <c r="X467" i="1"/>
  <c r="X468" i="1"/>
  <c r="X469" i="1"/>
  <c r="X470" i="1"/>
  <c r="X471" i="1"/>
  <c r="X472" i="1"/>
  <c r="X473" i="1"/>
  <c r="X474" i="1"/>
  <c r="X475" i="1"/>
  <c r="X476" i="1"/>
  <c r="X477" i="1"/>
  <c r="X478" i="1"/>
  <c r="X479" i="1"/>
  <c r="X480" i="1"/>
  <c r="X481" i="1"/>
  <c r="X482" i="1"/>
  <c r="X483" i="1"/>
  <c r="X484" i="1"/>
  <c r="X485" i="1"/>
  <c r="X486" i="1"/>
  <c r="X487" i="1"/>
  <c r="X488" i="1"/>
  <c r="X489" i="1"/>
  <c r="X490" i="1"/>
  <c r="X491" i="1"/>
  <c r="X492" i="1"/>
  <c r="X493" i="1"/>
  <c r="X494" i="1"/>
  <c r="X495" i="1"/>
  <c r="X496" i="1"/>
  <c r="X497" i="1"/>
  <c r="X498" i="1"/>
  <c r="X499" i="1"/>
  <c r="X500" i="1"/>
  <c r="X501" i="1"/>
  <c r="X502" i="1"/>
  <c r="X503" i="1"/>
  <c r="X504" i="1"/>
  <c r="X505" i="1"/>
  <c r="X506" i="1"/>
  <c r="X507" i="1"/>
  <c r="X508" i="1"/>
  <c r="X509" i="1"/>
  <c r="X510" i="1"/>
  <c r="X511" i="1"/>
  <c r="X512" i="1"/>
  <c r="X513" i="1"/>
  <c r="X514" i="1"/>
  <c r="X515" i="1"/>
  <c r="X516" i="1"/>
  <c r="X517" i="1"/>
  <c r="X518" i="1"/>
  <c r="X519" i="1"/>
  <c r="X520" i="1"/>
  <c r="X521" i="1"/>
  <c r="X522" i="1"/>
  <c r="X523" i="1"/>
  <c r="X524" i="1"/>
  <c r="X525" i="1"/>
  <c r="X526" i="1"/>
  <c r="X527" i="1"/>
  <c r="X528" i="1"/>
  <c r="X529" i="1"/>
  <c r="X530" i="1"/>
  <c r="X531" i="1"/>
  <c r="X532" i="1"/>
  <c r="X533" i="1"/>
  <c r="X534" i="1"/>
  <c r="X535" i="1"/>
  <c r="X536" i="1"/>
  <c r="X537" i="1"/>
  <c r="X538" i="1"/>
  <c r="X539" i="1"/>
  <c r="X540" i="1"/>
  <c r="X541" i="1"/>
  <c r="X542" i="1"/>
  <c r="X543" i="1"/>
  <c r="X544" i="1"/>
  <c r="X545" i="1"/>
  <c r="X546" i="1"/>
  <c r="X547" i="1"/>
  <c r="X548" i="1"/>
  <c r="X549" i="1"/>
  <c r="X550" i="1"/>
  <c r="X551" i="1"/>
  <c r="X552" i="1"/>
  <c r="X553" i="1"/>
  <c r="X554" i="1"/>
  <c r="X555" i="1"/>
  <c r="X556" i="1"/>
  <c r="X557" i="1"/>
  <c r="X558" i="1"/>
  <c r="X559" i="1"/>
  <c r="X560" i="1"/>
  <c r="X561" i="1"/>
  <c r="X562" i="1"/>
  <c r="X563" i="1"/>
  <c r="X564" i="1"/>
  <c r="X565" i="1"/>
  <c r="X566" i="1"/>
  <c r="X567" i="1"/>
  <c r="X568" i="1"/>
  <c r="X569" i="1"/>
  <c r="X570" i="1"/>
  <c r="X571" i="1"/>
  <c r="X572" i="1"/>
  <c r="X573" i="1"/>
  <c r="X574" i="1"/>
  <c r="X575" i="1"/>
  <c r="X576" i="1"/>
  <c r="X577" i="1"/>
  <c r="X578" i="1"/>
  <c r="X579" i="1"/>
  <c r="X580" i="1"/>
  <c r="X581" i="1"/>
  <c r="X582" i="1"/>
  <c r="X583" i="1"/>
  <c r="X584" i="1"/>
  <c r="X585" i="1"/>
  <c r="X586" i="1"/>
  <c r="X587" i="1"/>
  <c r="X588" i="1"/>
  <c r="X589" i="1"/>
  <c r="X590" i="1"/>
  <c r="X591" i="1"/>
  <c r="X592" i="1"/>
  <c r="X593" i="1"/>
  <c r="X594" i="1"/>
  <c r="X595" i="1"/>
  <c r="X596" i="1"/>
  <c r="X597" i="1"/>
  <c r="X598" i="1"/>
  <c r="X599" i="1"/>
  <c r="X600" i="1"/>
  <c r="X601" i="1"/>
  <c r="X602" i="1"/>
  <c r="X603" i="1"/>
  <c r="X604" i="1"/>
  <c r="X605" i="1"/>
  <c r="X606" i="1"/>
  <c r="X607" i="1"/>
  <c r="X608" i="1"/>
  <c r="X12" i="1"/>
  <c r="B17" i="8"/>
  <c r="C2" i="8" s="1"/>
  <c r="P23" i="10" l="1"/>
  <c r="V28" i="10"/>
  <c r="V30" i="10"/>
  <c r="V23" i="10"/>
  <c r="V27" i="10"/>
  <c r="V24" i="10"/>
  <c r="V25" i="10"/>
  <c r="V31" i="10"/>
  <c r="V22" i="10"/>
  <c r="V26" i="10"/>
  <c r="V29" i="10"/>
  <c r="P30" i="10"/>
  <c r="P29" i="10"/>
  <c r="P25" i="10"/>
  <c r="P28" i="10"/>
  <c r="P24" i="10"/>
  <c r="P31" i="10"/>
  <c r="P27" i="10"/>
  <c r="P22" i="10"/>
  <c r="V40" i="1"/>
  <c r="P41" i="1"/>
  <c r="V36" i="1"/>
  <c r="V25" i="1"/>
  <c r="V39" i="1"/>
  <c r="V32" i="1"/>
  <c r="V28" i="1"/>
  <c r="V33" i="1"/>
  <c r="V38" i="1"/>
  <c r="V35" i="1"/>
  <c r="V31" i="1"/>
  <c r="V27" i="1"/>
  <c r="V23" i="1"/>
  <c r="V24" i="1"/>
  <c r="V34" i="1"/>
  <c r="V30" i="1"/>
  <c r="V26" i="1"/>
  <c r="V22" i="1"/>
  <c r="V41" i="1"/>
  <c r="V37" i="1"/>
  <c r="V29" i="1"/>
  <c r="P24" i="1"/>
  <c r="P32" i="1"/>
  <c r="P31" i="1"/>
  <c r="P27" i="1"/>
  <c r="P34" i="1"/>
  <c r="P30" i="1"/>
  <c r="P37" i="1"/>
  <c r="P26" i="1"/>
  <c r="P23" i="1"/>
  <c r="P39" i="1"/>
  <c r="P36" i="1"/>
  <c r="P33" i="1"/>
  <c r="P29" i="1"/>
  <c r="P22" i="1"/>
  <c r="P38" i="1"/>
  <c r="P35" i="1"/>
  <c r="P28" i="1"/>
  <c r="P25" i="1"/>
  <c r="P40" i="1"/>
  <c r="V21" i="1"/>
  <c r="P21" i="1"/>
  <c r="V20" i="1"/>
  <c r="V19" i="1"/>
  <c r="V18" i="1"/>
  <c r="V17" i="1"/>
  <c r="V16" i="1"/>
  <c r="V15" i="1"/>
  <c r="V14" i="1"/>
  <c r="V12" i="1"/>
  <c r="V13" i="1"/>
  <c r="P20" i="1"/>
  <c r="P18" i="1"/>
  <c r="P19" i="1"/>
  <c r="P17" i="1"/>
  <c r="P16" i="1"/>
  <c r="P15" i="1"/>
  <c r="P14" i="1"/>
  <c r="P12" i="1"/>
  <c r="P13" i="1"/>
  <c r="V21" i="10"/>
  <c r="P21" i="10"/>
  <c r="V20" i="10"/>
  <c r="V19" i="10"/>
  <c r="V18" i="10"/>
  <c r="V16" i="10"/>
  <c r="V17" i="10"/>
  <c r="V15" i="10"/>
  <c r="V13" i="10"/>
  <c r="V14" i="10"/>
  <c r="V12" i="10"/>
  <c r="P20" i="10"/>
  <c r="P18" i="10"/>
  <c r="P19" i="10"/>
  <c r="P17" i="10"/>
  <c r="P16" i="10"/>
  <c r="P15" i="10"/>
  <c r="P14" i="10"/>
  <c r="P13" i="10"/>
  <c r="P12" i="10"/>
  <c r="AC608" i="10"/>
  <c r="AB608" i="10"/>
  <c r="AA608" i="10"/>
  <c r="Z608" i="10"/>
  <c r="AC607" i="10"/>
  <c r="AB607" i="10"/>
  <c r="AA607" i="10"/>
  <c r="Z607" i="10"/>
  <c r="AC606" i="10"/>
  <c r="AB606" i="10"/>
  <c r="AA606" i="10"/>
  <c r="Z606" i="10"/>
  <c r="AC605" i="10"/>
  <c r="AB605" i="10"/>
  <c r="AA605" i="10"/>
  <c r="Z605" i="10"/>
  <c r="AC604" i="10"/>
  <c r="AB604" i="10"/>
  <c r="AA604" i="10"/>
  <c r="Z604" i="10"/>
  <c r="AC603" i="10"/>
  <c r="AB603" i="10"/>
  <c r="AA603" i="10"/>
  <c r="Z603" i="10"/>
  <c r="AC602" i="10"/>
  <c r="AB602" i="10"/>
  <c r="AA602" i="10"/>
  <c r="Z602" i="10"/>
  <c r="AC601" i="10"/>
  <c r="AB601" i="10"/>
  <c r="AA601" i="10"/>
  <c r="Z601" i="10"/>
  <c r="AC600" i="10"/>
  <c r="AB600" i="10"/>
  <c r="AA600" i="10"/>
  <c r="Z600" i="10"/>
  <c r="AC599" i="10"/>
  <c r="AB599" i="10"/>
  <c r="AA599" i="10"/>
  <c r="Z599" i="10"/>
  <c r="AC598" i="10"/>
  <c r="AB598" i="10"/>
  <c r="AA598" i="10"/>
  <c r="Z598" i="10"/>
  <c r="AC597" i="10"/>
  <c r="AB597" i="10"/>
  <c r="AA597" i="10"/>
  <c r="Z597" i="10"/>
  <c r="AC596" i="10"/>
  <c r="AB596" i="10"/>
  <c r="AA596" i="10"/>
  <c r="Z596" i="10"/>
  <c r="AC595" i="10"/>
  <c r="AB595" i="10"/>
  <c r="AA595" i="10"/>
  <c r="Z595" i="10"/>
  <c r="AC594" i="10"/>
  <c r="AB594" i="10"/>
  <c r="AA594" i="10"/>
  <c r="Z594" i="10"/>
  <c r="AC593" i="10"/>
  <c r="AB593" i="10"/>
  <c r="AA593" i="10"/>
  <c r="Z593" i="10"/>
  <c r="AC592" i="10"/>
  <c r="AB592" i="10"/>
  <c r="AA592" i="10"/>
  <c r="Z592" i="10"/>
  <c r="AC591" i="10"/>
  <c r="AB591" i="10"/>
  <c r="AA591" i="10"/>
  <c r="Z591" i="10"/>
  <c r="AC590" i="10"/>
  <c r="AB590" i="10"/>
  <c r="AA590" i="10"/>
  <c r="Z590" i="10"/>
  <c r="AC589" i="10"/>
  <c r="AB589" i="10"/>
  <c r="AA589" i="10"/>
  <c r="Z589" i="10"/>
  <c r="AC588" i="10"/>
  <c r="AB588" i="10"/>
  <c r="AA588" i="10"/>
  <c r="Z588" i="10"/>
  <c r="AC587" i="10"/>
  <c r="AB587" i="10"/>
  <c r="AA587" i="10"/>
  <c r="Z587" i="10"/>
  <c r="AC586" i="10"/>
  <c r="AB586" i="10"/>
  <c r="AA586" i="10"/>
  <c r="Z586" i="10"/>
  <c r="AC585" i="10"/>
  <c r="AB585" i="10"/>
  <c r="AA585" i="10"/>
  <c r="Z585" i="10"/>
  <c r="AC584" i="10"/>
  <c r="AB584" i="10"/>
  <c r="AA584" i="10"/>
  <c r="Z584" i="10"/>
  <c r="AC583" i="10"/>
  <c r="AB583" i="10"/>
  <c r="AA583" i="10"/>
  <c r="Z583" i="10"/>
  <c r="AC582" i="10"/>
  <c r="AB582" i="10"/>
  <c r="AA582" i="10"/>
  <c r="Z582" i="10"/>
  <c r="AC581" i="10"/>
  <c r="AB581" i="10"/>
  <c r="AA581" i="10"/>
  <c r="Z581" i="10"/>
  <c r="AC580" i="10"/>
  <c r="AB580" i="10"/>
  <c r="AA580" i="10"/>
  <c r="Z580" i="10"/>
  <c r="AC579" i="10"/>
  <c r="AB579" i="10"/>
  <c r="AA579" i="10"/>
  <c r="Z579" i="10"/>
  <c r="AC578" i="10"/>
  <c r="AB578" i="10"/>
  <c r="AA578" i="10"/>
  <c r="Z578" i="10"/>
  <c r="AC577" i="10"/>
  <c r="AB577" i="10"/>
  <c r="AA577" i="10"/>
  <c r="Z577" i="10"/>
  <c r="AC576" i="10"/>
  <c r="AB576" i="10"/>
  <c r="AA576" i="10"/>
  <c r="Z576" i="10"/>
  <c r="AC575" i="10"/>
  <c r="AB575" i="10"/>
  <c r="AA575" i="10"/>
  <c r="Z575" i="10"/>
  <c r="AC574" i="10"/>
  <c r="AB574" i="10"/>
  <c r="AA574" i="10"/>
  <c r="Z574" i="10"/>
  <c r="AC573" i="10"/>
  <c r="AB573" i="10"/>
  <c r="AA573" i="10"/>
  <c r="Z573" i="10"/>
  <c r="AC572" i="10"/>
  <c r="AB572" i="10"/>
  <c r="AA572" i="10"/>
  <c r="Z572" i="10"/>
  <c r="AC571" i="10"/>
  <c r="AB571" i="10"/>
  <c r="AA571" i="10"/>
  <c r="Z571" i="10"/>
  <c r="AC570" i="10"/>
  <c r="AB570" i="10"/>
  <c r="AA570" i="10"/>
  <c r="Z570" i="10"/>
  <c r="AC569" i="10"/>
  <c r="AB569" i="10"/>
  <c r="AA569" i="10"/>
  <c r="Z569" i="10"/>
  <c r="AC568" i="10"/>
  <c r="AB568" i="10"/>
  <c r="AA568" i="10"/>
  <c r="Z568" i="10"/>
  <c r="AC567" i="10"/>
  <c r="AB567" i="10"/>
  <c r="AA567" i="10"/>
  <c r="Z567" i="10"/>
  <c r="AC566" i="10"/>
  <c r="AB566" i="10"/>
  <c r="AA566" i="10"/>
  <c r="Z566" i="10"/>
  <c r="AC565" i="10"/>
  <c r="AB565" i="10"/>
  <c r="AA565" i="10"/>
  <c r="Z565" i="10"/>
  <c r="AC564" i="10"/>
  <c r="AB564" i="10"/>
  <c r="AA564" i="10"/>
  <c r="Z564" i="10"/>
  <c r="AC563" i="10"/>
  <c r="AB563" i="10"/>
  <c r="AA563" i="10"/>
  <c r="Z563" i="10"/>
  <c r="AC562" i="10"/>
  <c r="AB562" i="10"/>
  <c r="AA562" i="10"/>
  <c r="Z562" i="10"/>
  <c r="AC561" i="10"/>
  <c r="AB561" i="10"/>
  <c r="AA561" i="10"/>
  <c r="Z561" i="10"/>
  <c r="AC560" i="10"/>
  <c r="AB560" i="10"/>
  <c r="AA560" i="10"/>
  <c r="Z560" i="10"/>
  <c r="AC559" i="10"/>
  <c r="AB559" i="10"/>
  <c r="AA559" i="10"/>
  <c r="Z559" i="10"/>
  <c r="AC558" i="10"/>
  <c r="AB558" i="10"/>
  <c r="AA558" i="10"/>
  <c r="Z558" i="10"/>
  <c r="AC557" i="10"/>
  <c r="AB557" i="10"/>
  <c r="AA557" i="10"/>
  <c r="Z557" i="10"/>
  <c r="AC556" i="10"/>
  <c r="AB556" i="10"/>
  <c r="AA556" i="10"/>
  <c r="Z556" i="10"/>
  <c r="AC555" i="10"/>
  <c r="AB555" i="10"/>
  <c r="AA555" i="10"/>
  <c r="Z555" i="10"/>
  <c r="AC554" i="10"/>
  <c r="AB554" i="10"/>
  <c r="AA554" i="10"/>
  <c r="Z554" i="10"/>
  <c r="AC553" i="10"/>
  <c r="AB553" i="10"/>
  <c r="AA553" i="10"/>
  <c r="Z553" i="10"/>
  <c r="AC552" i="10"/>
  <c r="AB552" i="10"/>
  <c r="AA552" i="10"/>
  <c r="Z552" i="10"/>
  <c r="AC551" i="10"/>
  <c r="AB551" i="10"/>
  <c r="AA551" i="10"/>
  <c r="Z551" i="10"/>
  <c r="AC550" i="10"/>
  <c r="AB550" i="10"/>
  <c r="AA550" i="10"/>
  <c r="Z550" i="10"/>
  <c r="AC549" i="10"/>
  <c r="AB549" i="10"/>
  <c r="AA549" i="10"/>
  <c r="Z549" i="10"/>
  <c r="AC548" i="10"/>
  <c r="AB548" i="10"/>
  <c r="AA548" i="10"/>
  <c r="Z548" i="10"/>
  <c r="AC547" i="10"/>
  <c r="AB547" i="10"/>
  <c r="AA547" i="10"/>
  <c r="Z547" i="10"/>
  <c r="AC546" i="10"/>
  <c r="AB546" i="10"/>
  <c r="AA546" i="10"/>
  <c r="Z546" i="10"/>
  <c r="AC545" i="10"/>
  <c r="AB545" i="10"/>
  <c r="AA545" i="10"/>
  <c r="Z545" i="10"/>
  <c r="AC544" i="10"/>
  <c r="AB544" i="10"/>
  <c r="AA544" i="10"/>
  <c r="Z544" i="10"/>
  <c r="AC543" i="10"/>
  <c r="AB543" i="10"/>
  <c r="AA543" i="10"/>
  <c r="Z543" i="10"/>
  <c r="AC542" i="10"/>
  <c r="AB542" i="10"/>
  <c r="AA542" i="10"/>
  <c r="Z542" i="10"/>
  <c r="AC541" i="10"/>
  <c r="AB541" i="10"/>
  <c r="AA541" i="10"/>
  <c r="Z541" i="10"/>
  <c r="AC540" i="10"/>
  <c r="AB540" i="10"/>
  <c r="AA540" i="10"/>
  <c r="Z540" i="10"/>
  <c r="AC539" i="10"/>
  <c r="AB539" i="10"/>
  <c r="AA539" i="10"/>
  <c r="Z539" i="10"/>
  <c r="AC538" i="10"/>
  <c r="AB538" i="10"/>
  <c r="AA538" i="10"/>
  <c r="Z538" i="10"/>
  <c r="AC537" i="10"/>
  <c r="AB537" i="10"/>
  <c r="AA537" i="10"/>
  <c r="Z537" i="10"/>
  <c r="AC536" i="10"/>
  <c r="AB536" i="10"/>
  <c r="AA536" i="10"/>
  <c r="Z536" i="10"/>
  <c r="AC535" i="10"/>
  <c r="AB535" i="10"/>
  <c r="AA535" i="10"/>
  <c r="Z535" i="10"/>
  <c r="AC534" i="10"/>
  <c r="AB534" i="10"/>
  <c r="AA534" i="10"/>
  <c r="Z534" i="10"/>
  <c r="AC533" i="10"/>
  <c r="AB533" i="10"/>
  <c r="AA533" i="10"/>
  <c r="Z533" i="10"/>
  <c r="AC532" i="10"/>
  <c r="AB532" i="10"/>
  <c r="AA532" i="10"/>
  <c r="Z532" i="10"/>
  <c r="AC531" i="10"/>
  <c r="AB531" i="10"/>
  <c r="AA531" i="10"/>
  <c r="Z531" i="10"/>
  <c r="AC530" i="10"/>
  <c r="AB530" i="10"/>
  <c r="AA530" i="10"/>
  <c r="Z530" i="10"/>
  <c r="AC529" i="10"/>
  <c r="AB529" i="10"/>
  <c r="AA529" i="10"/>
  <c r="Z529" i="10"/>
  <c r="AC528" i="10"/>
  <c r="AB528" i="10"/>
  <c r="AA528" i="10"/>
  <c r="Z528" i="10"/>
  <c r="AC527" i="10"/>
  <c r="AB527" i="10"/>
  <c r="AA527" i="10"/>
  <c r="Z527" i="10"/>
  <c r="AC526" i="10"/>
  <c r="AB526" i="10"/>
  <c r="AA526" i="10"/>
  <c r="Z526" i="10"/>
  <c r="AC525" i="10"/>
  <c r="AB525" i="10"/>
  <c r="AA525" i="10"/>
  <c r="Z525" i="10"/>
  <c r="AC524" i="10"/>
  <c r="AB524" i="10"/>
  <c r="AA524" i="10"/>
  <c r="Z524" i="10"/>
  <c r="AC523" i="10"/>
  <c r="AB523" i="10"/>
  <c r="AA523" i="10"/>
  <c r="Z523" i="10"/>
  <c r="AC522" i="10"/>
  <c r="AB522" i="10"/>
  <c r="AA522" i="10"/>
  <c r="Z522" i="10"/>
  <c r="AC521" i="10"/>
  <c r="AB521" i="10"/>
  <c r="AA521" i="10"/>
  <c r="Z521" i="10"/>
  <c r="AC520" i="10"/>
  <c r="AB520" i="10"/>
  <c r="AA520" i="10"/>
  <c r="Z520" i="10"/>
  <c r="AC519" i="10"/>
  <c r="AB519" i="10"/>
  <c r="AA519" i="10"/>
  <c r="Z519" i="10"/>
  <c r="AC518" i="10"/>
  <c r="AB518" i="10"/>
  <c r="AA518" i="10"/>
  <c r="Z518" i="10"/>
  <c r="AC517" i="10"/>
  <c r="AB517" i="10"/>
  <c r="AA517" i="10"/>
  <c r="Z517" i="10"/>
  <c r="AC516" i="10"/>
  <c r="AB516" i="10"/>
  <c r="AA516" i="10"/>
  <c r="Z516" i="10"/>
  <c r="AC515" i="10"/>
  <c r="AB515" i="10"/>
  <c r="AA515" i="10"/>
  <c r="Z515" i="10"/>
  <c r="AC514" i="10"/>
  <c r="AB514" i="10"/>
  <c r="AA514" i="10"/>
  <c r="Z514" i="10"/>
  <c r="AC513" i="10"/>
  <c r="AB513" i="10"/>
  <c r="AA513" i="10"/>
  <c r="Z513" i="10"/>
  <c r="AC512" i="10"/>
  <c r="AB512" i="10"/>
  <c r="AA512" i="10"/>
  <c r="Z512" i="10"/>
  <c r="AC511" i="10"/>
  <c r="AB511" i="10"/>
  <c r="AA511" i="10"/>
  <c r="Z511" i="10"/>
  <c r="AC510" i="10"/>
  <c r="AB510" i="10"/>
  <c r="AA510" i="10"/>
  <c r="Z510" i="10"/>
  <c r="AC509" i="10"/>
  <c r="AB509" i="10"/>
  <c r="AA509" i="10"/>
  <c r="Z509" i="10"/>
  <c r="AC508" i="10"/>
  <c r="AB508" i="10"/>
  <c r="AA508" i="10"/>
  <c r="Z508" i="10"/>
  <c r="AC507" i="10"/>
  <c r="AB507" i="10"/>
  <c r="AA507" i="10"/>
  <c r="Z507" i="10"/>
  <c r="AC506" i="10"/>
  <c r="AB506" i="10"/>
  <c r="AA506" i="10"/>
  <c r="Z506" i="10"/>
  <c r="AC505" i="10"/>
  <c r="AB505" i="10"/>
  <c r="AA505" i="10"/>
  <c r="Z505" i="10"/>
  <c r="AC504" i="10"/>
  <c r="AB504" i="10"/>
  <c r="AA504" i="10"/>
  <c r="Z504" i="10"/>
  <c r="AC503" i="10"/>
  <c r="AB503" i="10"/>
  <c r="AA503" i="10"/>
  <c r="Z503" i="10"/>
  <c r="AC502" i="10"/>
  <c r="AB502" i="10"/>
  <c r="AA502" i="10"/>
  <c r="Z502" i="10"/>
  <c r="AC501" i="10"/>
  <c r="AB501" i="10"/>
  <c r="AA501" i="10"/>
  <c r="Z501" i="10"/>
  <c r="AC500" i="10"/>
  <c r="AB500" i="10"/>
  <c r="AA500" i="10"/>
  <c r="Z500" i="10"/>
  <c r="AC499" i="10"/>
  <c r="AB499" i="10"/>
  <c r="AA499" i="10"/>
  <c r="Z499" i="10"/>
  <c r="AC498" i="10"/>
  <c r="AB498" i="10"/>
  <c r="AA498" i="10"/>
  <c r="Z498" i="10"/>
  <c r="AC497" i="10"/>
  <c r="AB497" i="10"/>
  <c r="AA497" i="10"/>
  <c r="Z497" i="10"/>
  <c r="AC496" i="10"/>
  <c r="AB496" i="10"/>
  <c r="AA496" i="10"/>
  <c r="Z496" i="10"/>
  <c r="AC495" i="10"/>
  <c r="AB495" i="10"/>
  <c r="AA495" i="10"/>
  <c r="Z495" i="10"/>
  <c r="AC494" i="10"/>
  <c r="AB494" i="10"/>
  <c r="AA494" i="10"/>
  <c r="Z494" i="10"/>
  <c r="AC493" i="10"/>
  <c r="AB493" i="10"/>
  <c r="AA493" i="10"/>
  <c r="Z493" i="10"/>
  <c r="AC492" i="10"/>
  <c r="AB492" i="10"/>
  <c r="AA492" i="10"/>
  <c r="Z492" i="10"/>
  <c r="AC491" i="10"/>
  <c r="AB491" i="10"/>
  <c r="AA491" i="10"/>
  <c r="Z491" i="10"/>
  <c r="AC490" i="10"/>
  <c r="AB490" i="10"/>
  <c r="AA490" i="10"/>
  <c r="Z490" i="10"/>
  <c r="AC489" i="10"/>
  <c r="AB489" i="10"/>
  <c r="AA489" i="10"/>
  <c r="Z489" i="10"/>
  <c r="AC488" i="10"/>
  <c r="AB488" i="10"/>
  <c r="AA488" i="10"/>
  <c r="Z488" i="10"/>
  <c r="AC487" i="10"/>
  <c r="AB487" i="10"/>
  <c r="AA487" i="10"/>
  <c r="Z487" i="10"/>
  <c r="AC486" i="10"/>
  <c r="AB486" i="10"/>
  <c r="AA486" i="10"/>
  <c r="Z486" i="10"/>
  <c r="AC485" i="10"/>
  <c r="AB485" i="10"/>
  <c r="AA485" i="10"/>
  <c r="Z485" i="10"/>
  <c r="AC484" i="10"/>
  <c r="AB484" i="10"/>
  <c r="AA484" i="10"/>
  <c r="Z484" i="10"/>
  <c r="AC483" i="10"/>
  <c r="AB483" i="10"/>
  <c r="AA483" i="10"/>
  <c r="Z483" i="10"/>
  <c r="AC482" i="10"/>
  <c r="AB482" i="10"/>
  <c r="AA482" i="10"/>
  <c r="Z482" i="10"/>
  <c r="AC481" i="10"/>
  <c r="AB481" i="10"/>
  <c r="AA481" i="10"/>
  <c r="Z481" i="10"/>
  <c r="AC480" i="10"/>
  <c r="AB480" i="10"/>
  <c r="AA480" i="10"/>
  <c r="Z480" i="10"/>
  <c r="AC479" i="10"/>
  <c r="AB479" i="10"/>
  <c r="AA479" i="10"/>
  <c r="Z479" i="10"/>
  <c r="AC478" i="10"/>
  <c r="AB478" i="10"/>
  <c r="AA478" i="10"/>
  <c r="Z478" i="10"/>
  <c r="AC477" i="10"/>
  <c r="AB477" i="10"/>
  <c r="AA477" i="10"/>
  <c r="Z477" i="10"/>
  <c r="AC476" i="10"/>
  <c r="AB476" i="10"/>
  <c r="AA476" i="10"/>
  <c r="Z476" i="10"/>
  <c r="AC475" i="10"/>
  <c r="AB475" i="10"/>
  <c r="AA475" i="10"/>
  <c r="Z475" i="10"/>
  <c r="AC474" i="10"/>
  <c r="AB474" i="10"/>
  <c r="AA474" i="10"/>
  <c r="Z474" i="10"/>
  <c r="AC473" i="10"/>
  <c r="AB473" i="10"/>
  <c r="AA473" i="10"/>
  <c r="Z473" i="10"/>
  <c r="AC472" i="10"/>
  <c r="AB472" i="10"/>
  <c r="AA472" i="10"/>
  <c r="Z472" i="10"/>
  <c r="AC471" i="10"/>
  <c r="AB471" i="10"/>
  <c r="AA471" i="10"/>
  <c r="Z471" i="10"/>
  <c r="AC470" i="10"/>
  <c r="AB470" i="10"/>
  <c r="AA470" i="10"/>
  <c r="Z470" i="10"/>
  <c r="AC469" i="10"/>
  <c r="AB469" i="10"/>
  <c r="AA469" i="10"/>
  <c r="Z469" i="10"/>
  <c r="AC468" i="10"/>
  <c r="AB468" i="10"/>
  <c r="AA468" i="10"/>
  <c r="Z468" i="10"/>
  <c r="AC467" i="10"/>
  <c r="AB467" i="10"/>
  <c r="AA467" i="10"/>
  <c r="Z467" i="10"/>
  <c r="AC466" i="10"/>
  <c r="AB466" i="10"/>
  <c r="AA466" i="10"/>
  <c r="Z466" i="10"/>
  <c r="AC465" i="10"/>
  <c r="AB465" i="10"/>
  <c r="AA465" i="10"/>
  <c r="Z465" i="10"/>
  <c r="AC464" i="10"/>
  <c r="AB464" i="10"/>
  <c r="AA464" i="10"/>
  <c r="Z464" i="10"/>
  <c r="AC463" i="10"/>
  <c r="AB463" i="10"/>
  <c r="AA463" i="10"/>
  <c r="Z463" i="10"/>
  <c r="AC462" i="10"/>
  <c r="AB462" i="10"/>
  <c r="AA462" i="10"/>
  <c r="Z462" i="10"/>
  <c r="AC461" i="10"/>
  <c r="AB461" i="10"/>
  <c r="AA461" i="10"/>
  <c r="Z461" i="10"/>
  <c r="AC460" i="10"/>
  <c r="AB460" i="10"/>
  <c r="AA460" i="10"/>
  <c r="Z460" i="10"/>
  <c r="AC459" i="10"/>
  <c r="AB459" i="10"/>
  <c r="AA459" i="10"/>
  <c r="Z459" i="10"/>
  <c r="AC458" i="10"/>
  <c r="AB458" i="10"/>
  <c r="AA458" i="10"/>
  <c r="Z458" i="10"/>
  <c r="AC457" i="10"/>
  <c r="AB457" i="10"/>
  <c r="AA457" i="10"/>
  <c r="Z457" i="10"/>
  <c r="AC456" i="10"/>
  <c r="AB456" i="10"/>
  <c r="AA456" i="10"/>
  <c r="Z456" i="10"/>
  <c r="AC455" i="10"/>
  <c r="AB455" i="10"/>
  <c r="AA455" i="10"/>
  <c r="Z455" i="10"/>
  <c r="AC454" i="10"/>
  <c r="AB454" i="10"/>
  <c r="AA454" i="10"/>
  <c r="Z454" i="10"/>
  <c r="AC453" i="10"/>
  <c r="AB453" i="10"/>
  <c r="AA453" i="10"/>
  <c r="Z453" i="10"/>
  <c r="AC452" i="10"/>
  <c r="AB452" i="10"/>
  <c r="AA452" i="10"/>
  <c r="Z452" i="10"/>
  <c r="AC451" i="10"/>
  <c r="AB451" i="10"/>
  <c r="AA451" i="10"/>
  <c r="Z451" i="10"/>
  <c r="AC450" i="10"/>
  <c r="AB450" i="10"/>
  <c r="AA450" i="10"/>
  <c r="Z450" i="10"/>
  <c r="AC449" i="10"/>
  <c r="AB449" i="10"/>
  <c r="AA449" i="10"/>
  <c r="Z449" i="10"/>
  <c r="AC448" i="10"/>
  <c r="AB448" i="10"/>
  <c r="AA448" i="10"/>
  <c r="Z448" i="10"/>
  <c r="AC447" i="10"/>
  <c r="AB447" i="10"/>
  <c r="AA447" i="10"/>
  <c r="Z447" i="10"/>
  <c r="AC446" i="10"/>
  <c r="AB446" i="10"/>
  <c r="AA446" i="10"/>
  <c r="Z446" i="10"/>
  <c r="AC445" i="10"/>
  <c r="AB445" i="10"/>
  <c r="AA445" i="10"/>
  <c r="Z445" i="10"/>
  <c r="AC444" i="10"/>
  <c r="AB444" i="10"/>
  <c r="AA444" i="10"/>
  <c r="Z444" i="10"/>
  <c r="AC443" i="10"/>
  <c r="AB443" i="10"/>
  <c r="AA443" i="10"/>
  <c r="Z443" i="10"/>
  <c r="AC442" i="10"/>
  <c r="AB442" i="10"/>
  <c r="AA442" i="10"/>
  <c r="Z442" i="10"/>
  <c r="AC441" i="10"/>
  <c r="AB441" i="10"/>
  <c r="AA441" i="10"/>
  <c r="Z441" i="10"/>
  <c r="AC440" i="10"/>
  <c r="AB440" i="10"/>
  <c r="AA440" i="10"/>
  <c r="Z440" i="10"/>
  <c r="AC439" i="10"/>
  <c r="AB439" i="10"/>
  <c r="AA439" i="10"/>
  <c r="Z439" i="10"/>
  <c r="AC438" i="10"/>
  <c r="AB438" i="10"/>
  <c r="AA438" i="10"/>
  <c r="Z438" i="10"/>
  <c r="AC437" i="10"/>
  <c r="AB437" i="10"/>
  <c r="AA437" i="10"/>
  <c r="Z437" i="10"/>
  <c r="AC436" i="10"/>
  <c r="AB436" i="10"/>
  <c r="AA436" i="10"/>
  <c r="Z436" i="10"/>
  <c r="AC435" i="10"/>
  <c r="AB435" i="10"/>
  <c r="AA435" i="10"/>
  <c r="Z435" i="10"/>
  <c r="AC434" i="10"/>
  <c r="AB434" i="10"/>
  <c r="AA434" i="10"/>
  <c r="Z434" i="10"/>
  <c r="AC433" i="10"/>
  <c r="AB433" i="10"/>
  <c r="AA433" i="10"/>
  <c r="Z433" i="10"/>
  <c r="AC432" i="10"/>
  <c r="AB432" i="10"/>
  <c r="AA432" i="10"/>
  <c r="Z432" i="10"/>
  <c r="AC431" i="10"/>
  <c r="AB431" i="10"/>
  <c r="AA431" i="10"/>
  <c r="Z431" i="10"/>
  <c r="AC430" i="10"/>
  <c r="AB430" i="10"/>
  <c r="AA430" i="10"/>
  <c r="Z430" i="10"/>
  <c r="AC429" i="10"/>
  <c r="AB429" i="10"/>
  <c r="AA429" i="10"/>
  <c r="Z429" i="10"/>
  <c r="AC428" i="10"/>
  <c r="AB428" i="10"/>
  <c r="AA428" i="10"/>
  <c r="Z428" i="10"/>
  <c r="AC427" i="10"/>
  <c r="AB427" i="10"/>
  <c r="AA427" i="10"/>
  <c r="Z427" i="10"/>
  <c r="AC426" i="10"/>
  <c r="AB426" i="10"/>
  <c r="AA426" i="10"/>
  <c r="Z426" i="10"/>
  <c r="AC425" i="10"/>
  <c r="AB425" i="10"/>
  <c r="AA425" i="10"/>
  <c r="Z425" i="10"/>
  <c r="AC424" i="10"/>
  <c r="AB424" i="10"/>
  <c r="AA424" i="10"/>
  <c r="Z424" i="10"/>
  <c r="AC423" i="10"/>
  <c r="AB423" i="10"/>
  <c r="AA423" i="10"/>
  <c r="Z423" i="10"/>
  <c r="AC422" i="10"/>
  <c r="AB422" i="10"/>
  <c r="AA422" i="10"/>
  <c r="Z422" i="10"/>
  <c r="AC421" i="10"/>
  <c r="AB421" i="10"/>
  <c r="AA421" i="10"/>
  <c r="Z421" i="10"/>
  <c r="AC420" i="10"/>
  <c r="AB420" i="10"/>
  <c r="AA420" i="10"/>
  <c r="Z420" i="10"/>
  <c r="AC419" i="10"/>
  <c r="AB419" i="10"/>
  <c r="AA419" i="10"/>
  <c r="Z419" i="10"/>
  <c r="AC418" i="10"/>
  <c r="AB418" i="10"/>
  <c r="AA418" i="10"/>
  <c r="Z418" i="10"/>
  <c r="AC417" i="10"/>
  <c r="AB417" i="10"/>
  <c r="AA417" i="10"/>
  <c r="Z417" i="10"/>
  <c r="AC416" i="10"/>
  <c r="AB416" i="10"/>
  <c r="AA416" i="10"/>
  <c r="Z416" i="10"/>
  <c r="AC415" i="10"/>
  <c r="AB415" i="10"/>
  <c r="AA415" i="10"/>
  <c r="Z415" i="10"/>
  <c r="AC414" i="10"/>
  <c r="AB414" i="10"/>
  <c r="AA414" i="10"/>
  <c r="Z414" i="10"/>
  <c r="AC413" i="10"/>
  <c r="AB413" i="10"/>
  <c r="AA413" i="10"/>
  <c r="Z413" i="10"/>
  <c r="AC412" i="10"/>
  <c r="AB412" i="10"/>
  <c r="AA412" i="10"/>
  <c r="Z412" i="10"/>
  <c r="AC411" i="10"/>
  <c r="AB411" i="10"/>
  <c r="AA411" i="10"/>
  <c r="Z411" i="10"/>
  <c r="AC410" i="10"/>
  <c r="AB410" i="10"/>
  <c r="AA410" i="10"/>
  <c r="Z410" i="10"/>
  <c r="AC409" i="10"/>
  <c r="AB409" i="10"/>
  <c r="AA409" i="10"/>
  <c r="Z409" i="10"/>
  <c r="AC408" i="10"/>
  <c r="AB408" i="10"/>
  <c r="AA408" i="10"/>
  <c r="Z408" i="10"/>
  <c r="AC407" i="10"/>
  <c r="AB407" i="10"/>
  <c r="AA407" i="10"/>
  <c r="Z407" i="10"/>
  <c r="AC406" i="10"/>
  <c r="AB406" i="10"/>
  <c r="AA406" i="10"/>
  <c r="Z406" i="10"/>
  <c r="AC405" i="10"/>
  <c r="AB405" i="10"/>
  <c r="AA405" i="10"/>
  <c r="Z405" i="10"/>
  <c r="AC404" i="10"/>
  <c r="AB404" i="10"/>
  <c r="AA404" i="10"/>
  <c r="Z404" i="10"/>
  <c r="AC403" i="10"/>
  <c r="AB403" i="10"/>
  <c r="AA403" i="10"/>
  <c r="Z403" i="10"/>
  <c r="AC402" i="10"/>
  <c r="AB402" i="10"/>
  <c r="AA402" i="10"/>
  <c r="Z402" i="10"/>
  <c r="AC401" i="10"/>
  <c r="AB401" i="10"/>
  <c r="AA401" i="10"/>
  <c r="Z401" i="10"/>
  <c r="AC400" i="10"/>
  <c r="AB400" i="10"/>
  <c r="AA400" i="10"/>
  <c r="Z400" i="10"/>
  <c r="AC399" i="10"/>
  <c r="AB399" i="10"/>
  <c r="AA399" i="10"/>
  <c r="Z399" i="10"/>
  <c r="AC398" i="10"/>
  <c r="AB398" i="10"/>
  <c r="AA398" i="10"/>
  <c r="Z398" i="10"/>
  <c r="AC397" i="10"/>
  <c r="AB397" i="10"/>
  <c r="AA397" i="10"/>
  <c r="Z397" i="10"/>
  <c r="AC396" i="10"/>
  <c r="AB396" i="10"/>
  <c r="AA396" i="10"/>
  <c r="Z396" i="10"/>
  <c r="AC395" i="10"/>
  <c r="AB395" i="10"/>
  <c r="AA395" i="10"/>
  <c r="Z395" i="10"/>
  <c r="AC394" i="10"/>
  <c r="AB394" i="10"/>
  <c r="AA394" i="10"/>
  <c r="Z394" i="10"/>
  <c r="AC393" i="10"/>
  <c r="AB393" i="10"/>
  <c r="AA393" i="10"/>
  <c r="Z393" i="10"/>
  <c r="AC392" i="10"/>
  <c r="AB392" i="10"/>
  <c r="AA392" i="10"/>
  <c r="Z392" i="10"/>
  <c r="AC391" i="10"/>
  <c r="AB391" i="10"/>
  <c r="AA391" i="10"/>
  <c r="Z391" i="10"/>
  <c r="AC390" i="10"/>
  <c r="AB390" i="10"/>
  <c r="AA390" i="10"/>
  <c r="Z390" i="10"/>
  <c r="AC389" i="10"/>
  <c r="AB389" i="10"/>
  <c r="AA389" i="10"/>
  <c r="Z389" i="10"/>
  <c r="AC388" i="10"/>
  <c r="AB388" i="10"/>
  <c r="AA388" i="10"/>
  <c r="Z388" i="10"/>
  <c r="AC387" i="10"/>
  <c r="AB387" i="10"/>
  <c r="AA387" i="10"/>
  <c r="Z387" i="10"/>
  <c r="AC386" i="10"/>
  <c r="AB386" i="10"/>
  <c r="AA386" i="10"/>
  <c r="Z386" i="10"/>
  <c r="AC385" i="10"/>
  <c r="AB385" i="10"/>
  <c r="AA385" i="10"/>
  <c r="Z385" i="10"/>
  <c r="AC384" i="10"/>
  <c r="AB384" i="10"/>
  <c r="AA384" i="10"/>
  <c r="Z384" i="10"/>
  <c r="AC383" i="10"/>
  <c r="AB383" i="10"/>
  <c r="AA383" i="10"/>
  <c r="Z383" i="10"/>
  <c r="AC382" i="10"/>
  <c r="AB382" i="10"/>
  <c r="AA382" i="10"/>
  <c r="Z382" i="10"/>
  <c r="AC381" i="10"/>
  <c r="AB381" i="10"/>
  <c r="AA381" i="10"/>
  <c r="Z381" i="10"/>
  <c r="AC380" i="10"/>
  <c r="AB380" i="10"/>
  <c r="AA380" i="10"/>
  <c r="Z380" i="10"/>
  <c r="AC379" i="10"/>
  <c r="AB379" i="10"/>
  <c r="AA379" i="10"/>
  <c r="Z379" i="10"/>
  <c r="AC378" i="10"/>
  <c r="AB378" i="10"/>
  <c r="AA378" i="10"/>
  <c r="Z378" i="10"/>
  <c r="AC377" i="10"/>
  <c r="AB377" i="10"/>
  <c r="AA377" i="10"/>
  <c r="Z377" i="10"/>
  <c r="AC376" i="10"/>
  <c r="AB376" i="10"/>
  <c r="AA376" i="10"/>
  <c r="Z376" i="10"/>
  <c r="AC375" i="10"/>
  <c r="AB375" i="10"/>
  <c r="AA375" i="10"/>
  <c r="Z375" i="10"/>
  <c r="AC374" i="10"/>
  <c r="AB374" i="10"/>
  <c r="AA374" i="10"/>
  <c r="Z374" i="10"/>
  <c r="AC373" i="10"/>
  <c r="AB373" i="10"/>
  <c r="AA373" i="10"/>
  <c r="Z373" i="10"/>
  <c r="AC372" i="10"/>
  <c r="AB372" i="10"/>
  <c r="AA372" i="10"/>
  <c r="Z372" i="10"/>
  <c r="AC371" i="10"/>
  <c r="AB371" i="10"/>
  <c r="AA371" i="10"/>
  <c r="Z371" i="10"/>
  <c r="AC370" i="10"/>
  <c r="AB370" i="10"/>
  <c r="AA370" i="10"/>
  <c r="Z370" i="10"/>
  <c r="AC369" i="10"/>
  <c r="AB369" i="10"/>
  <c r="AA369" i="10"/>
  <c r="Z369" i="10"/>
  <c r="AC368" i="10"/>
  <c r="AB368" i="10"/>
  <c r="AA368" i="10"/>
  <c r="Z368" i="10"/>
  <c r="AC367" i="10"/>
  <c r="AB367" i="10"/>
  <c r="AA367" i="10"/>
  <c r="Z367" i="10"/>
  <c r="AC366" i="10"/>
  <c r="AB366" i="10"/>
  <c r="AA366" i="10"/>
  <c r="Z366" i="10"/>
  <c r="AC365" i="10"/>
  <c r="AB365" i="10"/>
  <c r="AA365" i="10"/>
  <c r="Z365" i="10"/>
  <c r="AC364" i="10"/>
  <c r="AB364" i="10"/>
  <c r="AA364" i="10"/>
  <c r="Z364" i="10"/>
  <c r="AC363" i="10"/>
  <c r="AB363" i="10"/>
  <c r="AA363" i="10"/>
  <c r="Z363" i="10"/>
  <c r="AC362" i="10"/>
  <c r="AB362" i="10"/>
  <c r="AA362" i="10"/>
  <c r="Z362" i="10"/>
  <c r="AC361" i="10"/>
  <c r="AB361" i="10"/>
  <c r="AA361" i="10"/>
  <c r="Z361" i="10"/>
  <c r="AC360" i="10"/>
  <c r="AB360" i="10"/>
  <c r="AA360" i="10"/>
  <c r="Z360" i="10"/>
  <c r="AC359" i="10"/>
  <c r="AB359" i="10"/>
  <c r="AA359" i="10"/>
  <c r="Z359" i="10"/>
  <c r="AC358" i="10"/>
  <c r="AB358" i="10"/>
  <c r="AA358" i="10"/>
  <c r="Z358" i="10"/>
  <c r="AC357" i="10"/>
  <c r="AB357" i="10"/>
  <c r="AA357" i="10"/>
  <c r="Z357" i="10"/>
  <c r="AC356" i="10"/>
  <c r="AB356" i="10"/>
  <c r="AA356" i="10"/>
  <c r="Z356" i="10"/>
  <c r="AC355" i="10"/>
  <c r="AB355" i="10"/>
  <c r="AA355" i="10"/>
  <c r="Z355" i="10"/>
  <c r="AC354" i="10"/>
  <c r="AB354" i="10"/>
  <c r="AA354" i="10"/>
  <c r="Z354" i="10"/>
  <c r="AC353" i="10"/>
  <c r="AB353" i="10"/>
  <c r="AA353" i="10"/>
  <c r="Z353" i="10"/>
  <c r="AC352" i="10"/>
  <c r="AB352" i="10"/>
  <c r="AA352" i="10"/>
  <c r="Z352" i="10"/>
  <c r="AC351" i="10"/>
  <c r="AB351" i="10"/>
  <c r="AA351" i="10"/>
  <c r="Z351" i="10"/>
  <c r="AC350" i="10"/>
  <c r="AB350" i="10"/>
  <c r="AA350" i="10"/>
  <c r="Z350" i="10"/>
  <c r="AC349" i="10"/>
  <c r="AB349" i="10"/>
  <c r="AA349" i="10"/>
  <c r="Z349" i="10"/>
  <c r="AC348" i="10"/>
  <c r="AB348" i="10"/>
  <c r="AA348" i="10"/>
  <c r="Z348" i="10"/>
  <c r="AC347" i="10"/>
  <c r="AB347" i="10"/>
  <c r="AA347" i="10"/>
  <c r="Z347" i="10"/>
  <c r="AC346" i="10"/>
  <c r="AB346" i="10"/>
  <c r="AA346" i="10"/>
  <c r="Z346" i="10"/>
  <c r="AC345" i="10"/>
  <c r="AB345" i="10"/>
  <c r="AA345" i="10"/>
  <c r="Z345" i="10"/>
  <c r="AC344" i="10"/>
  <c r="AB344" i="10"/>
  <c r="AA344" i="10"/>
  <c r="Z344" i="10"/>
  <c r="AC343" i="10"/>
  <c r="AB343" i="10"/>
  <c r="AA343" i="10"/>
  <c r="Z343" i="10"/>
  <c r="AC342" i="10"/>
  <c r="AB342" i="10"/>
  <c r="AA342" i="10"/>
  <c r="Z342" i="10"/>
  <c r="AC341" i="10"/>
  <c r="AB341" i="10"/>
  <c r="AA341" i="10"/>
  <c r="Z341" i="10"/>
  <c r="AC340" i="10"/>
  <c r="AB340" i="10"/>
  <c r="AA340" i="10"/>
  <c r="Z340" i="10"/>
  <c r="AC339" i="10"/>
  <c r="AB339" i="10"/>
  <c r="AA339" i="10"/>
  <c r="Z339" i="10"/>
  <c r="AC338" i="10"/>
  <c r="AB338" i="10"/>
  <c r="AA338" i="10"/>
  <c r="Z338" i="10"/>
  <c r="AC337" i="10"/>
  <c r="AB337" i="10"/>
  <c r="AA337" i="10"/>
  <c r="Z337" i="10"/>
  <c r="AC336" i="10"/>
  <c r="AB336" i="10"/>
  <c r="AA336" i="10"/>
  <c r="Z336" i="10"/>
  <c r="AC335" i="10"/>
  <c r="AB335" i="10"/>
  <c r="AA335" i="10"/>
  <c r="Z335" i="10"/>
  <c r="AC334" i="10"/>
  <c r="AB334" i="10"/>
  <c r="AA334" i="10"/>
  <c r="Z334" i="10"/>
  <c r="AC333" i="10"/>
  <c r="AB333" i="10"/>
  <c r="AA333" i="10"/>
  <c r="Z333" i="10"/>
  <c r="AC332" i="10"/>
  <c r="AB332" i="10"/>
  <c r="AA332" i="10"/>
  <c r="Z332" i="10"/>
  <c r="AC331" i="10"/>
  <c r="AB331" i="10"/>
  <c r="AA331" i="10"/>
  <c r="Z331" i="10"/>
  <c r="AC330" i="10"/>
  <c r="AB330" i="10"/>
  <c r="AA330" i="10"/>
  <c r="Z330" i="10"/>
  <c r="AC329" i="10"/>
  <c r="AB329" i="10"/>
  <c r="AA329" i="10"/>
  <c r="Z329" i="10"/>
  <c r="AC328" i="10"/>
  <c r="AB328" i="10"/>
  <c r="AA328" i="10"/>
  <c r="Z328" i="10"/>
  <c r="AC327" i="10"/>
  <c r="AB327" i="10"/>
  <c r="AA327" i="10"/>
  <c r="Z327" i="10"/>
  <c r="AC326" i="10"/>
  <c r="AB326" i="10"/>
  <c r="AA326" i="10"/>
  <c r="Z326" i="10"/>
  <c r="AC325" i="10"/>
  <c r="AB325" i="10"/>
  <c r="AA325" i="10"/>
  <c r="Z325" i="10"/>
  <c r="AC324" i="10"/>
  <c r="AB324" i="10"/>
  <c r="AA324" i="10"/>
  <c r="Z324" i="10"/>
  <c r="AC323" i="10"/>
  <c r="AB323" i="10"/>
  <c r="AA323" i="10"/>
  <c r="Z323" i="10"/>
  <c r="AC322" i="10"/>
  <c r="AB322" i="10"/>
  <c r="AA322" i="10"/>
  <c r="Z322" i="10"/>
  <c r="AC321" i="10"/>
  <c r="AB321" i="10"/>
  <c r="AA321" i="10"/>
  <c r="Z321" i="10"/>
  <c r="AC320" i="10"/>
  <c r="AB320" i="10"/>
  <c r="AA320" i="10"/>
  <c r="Z320" i="10"/>
  <c r="AC319" i="10"/>
  <c r="AB319" i="10"/>
  <c r="AA319" i="10"/>
  <c r="Z319" i="10"/>
  <c r="AC318" i="10"/>
  <c r="AB318" i="10"/>
  <c r="AA318" i="10"/>
  <c r="Z318" i="10"/>
  <c r="AC317" i="10"/>
  <c r="AB317" i="10"/>
  <c r="AA317" i="10"/>
  <c r="Z317" i="10"/>
  <c r="AC316" i="10"/>
  <c r="AB316" i="10"/>
  <c r="AA316" i="10"/>
  <c r="Z316" i="10"/>
  <c r="AC315" i="10"/>
  <c r="AB315" i="10"/>
  <c r="AA315" i="10"/>
  <c r="Z315" i="10"/>
  <c r="AC314" i="10"/>
  <c r="AB314" i="10"/>
  <c r="AA314" i="10"/>
  <c r="Z314" i="10"/>
  <c r="AC313" i="10"/>
  <c r="AB313" i="10"/>
  <c r="AA313" i="10"/>
  <c r="Z313" i="10"/>
  <c r="AC312" i="10"/>
  <c r="AB312" i="10"/>
  <c r="AA312" i="10"/>
  <c r="Z312" i="10"/>
  <c r="AC311" i="10"/>
  <c r="AB311" i="10"/>
  <c r="AA311" i="10"/>
  <c r="Z311" i="10"/>
  <c r="AC310" i="10"/>
  <c r="AB310" i="10"/>
  <c r="AA310" i="10"/>
  <c r="Z310" i="10"/>
  <c r="AC309" i="10"/>
  <c r="AB309" i="10"/>
  <c r="AA309" i="10"/>
  <c r="Z309" i="10"/>
  <c r="AC308" i="10"/>
  <c r="AB308" i="10"/>
  <c r="AA308" i="10"/>
  <c r="Z308" i="10"/>
  <c r="AC307" i="10"/>
  <c r="AB307" i="10"/>
  <c r="AA307" i="10"/>
  <c r="Z307" i="10"/>
  <c r="AC306" i="10"/>
  <c r="AB306" i="10"/>
  <c r="AA306" i="10"/>
  <c r="Z306" i="10"/>
  <c r="AC305" i="10"/>
  <c r="AB305" i="10"/>
  <c r="AA305" i="10"/>
  <c r="Z305" i="10"/>
  <c r="AC304" i="10"/>
  <c r="AB304" i="10"/>
  <c r="AA304" i="10"/>
  <c r="Z304" i="10"/>
  <c r="AC303" i="10"/>
  <c r="AB303" i="10"/>
  <c r="AA303" i="10"/>
  <c r="Z303" i="10"/>
  <c r="AC302" i="10"/>
  <c r="AB302" i="10"/>
  <c r="AA302" i="10"/>
  <c r="Z302" i="10"/>
  <c r="AC301" i="10"/>
  <c r="AB301" i="10"/>
  <c r="AA301" i="10"/>
  <c r="Z301" i="10"/>
  <c r="AC300" i="10"/>
  <c r="AB300" i="10"/>
  <c r="AA300" i="10"/>
  <c r="Z300" i="10"/>
  <c r="AC299" i="10"/>
  <c r="AB299" i="10"/>
  <c r="AA299" i="10"/>
  <c r="Z299" i="10"/>
  <c r="AC298" i="10"/>
  <c r="AB298" i="10"/>
  <c r="AA298" i="10"/>
  <c r="Z298" i="10"/>
  <c r="AC297" i="10"/>
  <c r="AB297" i="10"/>
  <c r="AA297" i="10"/>
  <c r="Z297" i="10"/>
  <c r="AC296" i="10"/>
  <c r="AB296" i="10"/>
  <c r="AA296" i="10"/>
  <c r="Z296" i="10"/>
  <c r="AC295" i="10"/>
  <c r="AB295" i="10"/>
  <c r="AA295" i="10"/>
  <c r="Z295" i="10"/>
  <c r="AC294" i="10"/>
  <c r="AB294" i="10"/>
  <c r="AA294" i="10"/>
  <c r="Z294" i="10"/>
  <c r="AC293" i="10"/>
  <c r="AB293" i="10"/>
  <c r="AA293" i="10"/>
  <c r="Z293" i="10"/>
  <c r="AC292" i="10"/>
  <c r="AB292" i="10"/>
  <c r="AA292" i="10"/>
  <c r="Z292" i="10"/>
  <c r="AC291" i="10"/>
  <c r="AB291" i="10"/>
  <c r="AA291" i="10"/>
  <c r="Z291" i="10"/>
  <c r="AC290" i="10"/>
  <c r="AB290" i="10"/>
  <c r="AA290" i="10"/>
  <c r="Z290" i="10"/>
  <c r="AC289" i="10"/>
  <c r="AB289" i="10"/>
  <c r="AA289" i="10"/>
  <c r="Z289" i="10"/>
  <c r="AC288" i="10"/>
  <c r="AB288" i="10"/>
  <c r="AA288" i="10"/>
  <c r="Z288" i="10"/>
  <c r="AC287" i="10"/>
  <c r="AB287" i="10"/>
  <c r="AA287" i="10"/>
  <c r="Z287" i="10"/>
  <c r="AC286" i="10"/>
  <c r="AB286" i="10"/>
  <c r="AA286" i="10"/>
  <c r="Z286" i="10"/>
  <c r="AC285" i="10"/>
  <c r="AB285" i="10"/>
  <c r="AA285" i="10"/>
  <c r="Z285" i="10"/>
  <c r="AC284" i="10"/>
  <c r="AB284" i="10"/>
  <c r="AA284" i="10"/>
  <c r="Z284" i="10"/>
  <c r="AC283" i="10"/>
  <c r="AB283" i="10"/>
  <c r="AA283" i="10"/>
  <c r="Z283" i="10"/>
  <c r="AC282" i="10"/>
  <c r="AB282" i="10"/>
  <c r="AA282" i="10"/>
  <c r="Z282" i="10"/>
  <c r="AC281" i="10"/>
  <c r="AB281" i="10"/>
  <c r="AA281" i="10"/>
  <c r="Z281" i="10"/>
  <c r="AC280" i="10"/>
  <c r="AB280" i="10"/>
  <c r="AA280" i="10"/>
  <c r="Z280" i="10"/>
  <c r="AC279" i="10"/>
  <c r="AB279" i="10"/>
  <c r="AA279" i="10"/>
  <c r="Z279" i="10"/>
  <c r="AC278" i="10"/>
  <c r="AB278" i="10"/>
  <c r="AA278" i="10"/>
  <c r="Z278" i="10"/>
  <c r="AC277" i="10"/>
  <c r="AB277" i="10"/>
  <c r="AA277" i="10"/>
  <c r="Z277" i="10"/>
  <c r="AC276" i="10"/>
  <c r="AB276" i="10"/>
  <c r="AA276" i="10"/>
  <c r="Z276" i="10"/>
  <c r="AC275" i="10"/>
  <c r="AB275" i="10"/>
  <c r="AA275" i="10"/>
  <c r="Z275" i="10"/>
  <c r="AC274" i="10"/>
  <c r="AB274" i="10"/>
  <c r="AA274" i="10"/>
  <c r="Z274" i="10"/>
  <c r="AC273" i="10"/>
  <c r="AB273" i="10"/>
  <c r="AA273" i="10"/>
  <c r="Z273" i="10"/>
  <c r="AC272" i="10"/>
  <c r="AB272" i="10"/>
  <c r="AA272" i="10"/>
  <c r="Z272" i="10"/>
  <c r="AC271" i="10"/>
  <c r="AB271" i="10"/>
  <c r="AA271" i="10"/>
  <c r="Z271" i="10"/>
  <c r="AC270" i="10"/>
  <c r="AB270" i="10"/>
  <c r="AA270" i="10"/>
  <c r="Z270" i="10"/>
  <c r="AC269" i="10"/>
  <c r="AB269" i="10"/>
  <c r="AA269" i="10"/>
  <c r="Z269" i="10"/>
  <c r="AC268" i="10"/>
  <c r="AB268" i="10"/>
  <c r="AA268" i="10"/>
  <c r="Z268" i="10"/>
  <c r="AC267" i="10"/>
  <c r="AB267" i="10"/>
  <c r="AA267" i="10"/>
  <c r="Z267" i="10"/>
  <c r="AC266" i="10"/>
  <c r="AB266" i="10"/>
  <c r="AA266" i="10"/>
  <c r="Z266" i="10"/>
  <c r="AC265" i="10"/>
  <c r="AB265" i="10"/>
  <c r="AA265" i="10"/>
  <c r="Z265" i="10"/>
  <c r="AC264" i="10"/>
  <c r="AB264" i="10"/>
  <c r="AA264" i="10"/>
  <c r="Z264" i="10"/>
  <c r="AC263" i="10"/>
  <c r="AB263" i="10"/>
  <c r="AA263" i="10"/>
  <c r="Z263" i="10"/>
  <c r="AC262" i="10"/>
  <c r="AB262" i="10"/>
  <c r="AA262" i="10"/>
  <c r="Z262" i="10"/>
  <c r="AC261" i="10"/>
  <c r="AB261" i="10"/>
  <c r="AA261" i="10"/>
  <c r="Z261" i="10"/>
  <c r="AC260" i="10"/>
  <c r="AB260" i="10"/>
  <c r="AA260" i="10"/>
  <c r="Z260" i="10"/>
  <c r="AC259" i="10"/>
  <c r="AB259" i="10"/>
  <c r="AA259" i="10"/>
  <c r="Z259" i="10"/>
  <c r="AC258" i="10"/>
  <c r="AB258" i="10"/>
  <c r="AA258" i="10"/>
  <c r="Z258" i="10"/>
  <c r="AC257" i="10"/>
  <c r="AB257" i="10"/>
  <c r="AA257" i="10"/>
  <c r="Z257" i="10"/>
  <c r="AC256" i="10"/>
  <c r="AB256" i="10"/>
  <c r="AA256" i="10"/>
  <c r="Z256" i="10"/>
  <c r="AC255" i="10"/>
  <c r="AB255" i="10"/>
  <c r="AA255" i="10"/>
  <c r="Z255" i="10"/>
  <c r="AC254" i="10"/>
  <c r="AB254" i="10"/>
  <c r="AA254" i="10"/>
  <c r="Z254" i="10"/>
  <c r="AC253" i="10"/>
  <c r="AB253" i="10"/>
  <c r="AA253" i="10"/>
  <c r="Z253" i="10"/>
  <c r="AC252" i="10"/>
  <c r="AB252" i="10"/>
  <c r="AA252" i="10"/>
  <c r="Z252" i="10"/>
  <c r="AC251" i="10"/>
  <c r="AB251" i="10"/>
  <c r="AA251" i="10"/>
  <c r="Z251" i="10"/>
  <c r="AC250" i="10"/>
  <c r="AB250" i="10"/>
  <c r="AA250" i="10"/>
  <c r="Z250" i="10"/>
  <c r="AC249" i="10"/>
  <c r="AB249" i="10"/>
  <c r="AA249" i="10"/>
  <c r="Z249" i="10"/>
  <c r="AC248" i="10"/>
  <c r="AB248" i="10"/>
  <c r="AA248" i="10"/>
  <c r="Z248" i="10"/>
  <c r="AC247" i="10"/>
  <c r="AB247" i="10"/>
  <c r="AA247" i="10"/>
  <c r="Z247" i="10"/>
  <c r="AC246" i="10"/>
  <c r="AB246" i="10"/>
  <c r="AA246" i="10"/>
  <c r="Z246" i="10"/>
  <c r="AC245" i="10"/>
  <c r="AB245" i="10"/>
  <c r="AA245" i="10"/>
  <c r="Z245" i="10"/>
  <c r="AC244" i="10"/>
  <c r="AB244" i="10"/>
  <c r="AA244" i="10"/>
  <c r="Z244" i="10"/>
  <c r="AC243" i="10"/>
  <c r="AB243" i="10"/>
  <c r="AA243" i="10"/>
  <c r="Z243" i="10"/>
  <c r="AC242" i="10"/>
  <c r="AB242" i="10"/>
  <c r="AA242" i="10"/>
  <c r="Z242" i="10"/>
  <c r="AC241" i="10"/>
  <c r="AB241" i="10"/>
  <c r="AA241" i="10"/>
  <c r="Z241" i="10"/>
  <c r="AC240" i="10"/>
  <c r="AB240" i="10"/>
  <c r="AA240" i="10"/>
  <c r="Z240" i="10"/>
  <c r="AC239" i="10"/>
  <c r="AB239" i="10"/>
  <c r="AA239" i="10"/>
  <c r="Z239" i="10"/>
  <c r="AC238" i="10"/>
  <c r="AB238" i="10"/>
  <c r="AA238" i="10"/>
  <c r="Z238" i="10"/>
  <c r="AC237" i="10"/>
  <c r="AB237" i="10"/>
  <c r="AA237" i="10"/>
  <c r="Z237" i="10"/>
  <c r="AC236" i="10"/>
  <c r="AB236" i="10"/>
  <c r="AA236" i="10"/>
  <c r="Z236" i="10"/>
  <c r="AC235" i="10"/>
  <c r="AB235" i="10"/>
  <c r="AA235" i="10"/>
  <c r="Z235" i="10"/>
  <c r="AC234" i="10"/>
  <c r="AB234" i="10"/>
  <c r="AA234" i="10"/>
  <c r="Z234" i="10"/>
  <c r="AC233" i="10"/>
  <c r="AB233" i="10"/>
  <c r="AA233" i="10"/>
  <c r="Z233" i="10"/>
  <c r="AC232" i="10"/>
  <c r="AB232" i="10"/>
  <c r="AA232" i="10"/>
  <c r="Z232" i="10"/>
  <c r="AC231" i="10"/>
  <c r="AB231" i="10"/>
  <c r="AA231" i="10"/>
  <c r="Z231" i="10"/>
  <c r="AC230" i="10"/>
  <c r="AB230" i="10"/>
  <c r="AA230" i="10"/>
  <c r="Z230" i="10"/>
  <c r="AC229" i="10"/>
  <c r="AB229" i="10"/>
  <c r="AA229" i="10"/>
  <c r="Z229" i="10"/>
  <c r="AC228" i="10"/>
  <c r="AB228" i="10"/>
  <c r="AA228" i="10"/>
  <c r="Z228" i="10"/>
  <c r="AC227" i="10"/>
  <c r="AB227" i="10"/>
  <c r="AA227" i="10"/>
  <c r="Z227" i="10"/>
  <c r="AC226" i="10"/>
  <c r="AB226" i="10"/>
  <c r="AA226" i="10"/>
  <c r="Z226" i="10"/>
  <c r="AC225" i="10"/>
  <c r="AB225" i="10"/>
  <c r="AA225" i="10"/>
  <c r="Z225" i="10"/>
  <c r="AC224" i="10"/>
  <c r="AB224" i="10"/>
  <c r="AA224" i="10"/>
  <c r="Z224" i="10"/>
  <c r="AC223" i="10"/>
  <c r="AB223" i="10"/>
  <c r="AA223" i="10"/>
  <c r="Z223" i="10"/>
  <c r="AC222" i="10"/>
  <c r="AB222" i="10"/>
  <c r="AA222" i="10"/>
  <c r="Z222" i="10"/>
  <c r="AC221" i="10"/>
  <c r="AB221" i="10"/>
  <c r="AA221" i="10"/>
  <c r="Z221" i="10"/>
  <c r="AC220" i="10"/>
  <c r="AB220" i="10"/>
  <c r="AA220" i="10"/>
  <c r="Z220" i="10"/>
  <c r="AC219" i="10"/>
  <c r="AB219" i="10"/>
  <c r="AA219" i="10"/>
  <c r="Z219" i="10"/>
  <c r="AC218" i="10"/>
  <c r="AB218" i="10"/>
  <c r="AA218" i="10"/>
  <c r="Z218" i="10"/>
  <c r="AC217" i="10"/>
  <c r="AB217" i="10"/>
  <c r="AA217" i="10"/>
  <c r="Z217" i="10"/>
  <c r="AC216" i="10"/>
  <c r="AB216" i="10"/>
  <c r="AA216" i="10"/>
  <c r="Z216" i="10"/>
  <c r="AC215" i="10"/>
  <c r="AB215" i="10"/>
  <c r="AA215" i="10"/>
  <c r="Z215" i="10"/>
  <c r="AC214" i="10"/>
  <c r="AB214" i="10"/>
  <c r="AA214" i="10"/>
  <c r="Z214" i="10"/>
  <c r="AC213" i="10"/>
  <c r="AB213" i="10"/>
  <c r="AA213" i="10"/>
  <c r="Z213" i="10"/>
  <c r="AC212" i="10"/>
  <c r="AB212" i="10"/>
  <c r="AA212" i="10"/>
  <c r="Z212" i="10"/>
  <c r="AC211" i="10"/>
  <c r="AB211" i="10"/>
  <c r="AA211" i="10"/>
  <c r="Z211" i="10"/>
  <c r="AC210" i="10"/>
  <c r="AB210" i="10"/>
  <c r="AA210" i="10"/>
  <c r="Z210" i="10"/>
  <c r="AC209" i="10"/>
  <c r="AB209" i="10"/>
  <c r="AA209" i="10"/>
  <c r="Z209" i="10"/>
  <c r="AC208" i="10"/>
  <c r="AB208" i="10"/>
  <c r="AA208" i="10"/>
  <c r="Z208" i="10"/>
  <c r="AC207" i="10"/>
  <c r="AB207" i="10"/>
  <c r="AA207" i="10"/>
  <c r="Z207" i="10"/>
  <c r="AC206" i="10"/>
  <c r="AB206" i="10"/>
  <c r="AA206" i="10"/>
  <c r="Z206" i="10"/>
  <c r="AC205" i="10"/>
  <c r="AB205" i="10"/>
  <c r="AA205" i="10"/>
  <c r="Z205" i="10"/>
  <c r="AC204" i="10"/>
  <c r="AB204" i="10"/>
  <c r="AA204" i="10"/>
  <c r="Z204" i="10"/>
  <c r="AC203" i="10"/>
  <c r="AB203" i="10"/>
  <c r="AA203" i="10"/>
  <c r="Z203" i="10"/>
  <c r="AC202" i="10"/>
  <c r="AB202" i="10"/>
  <c r="AA202" i="10"/>
  <c r="Z202" i="10"/>
  <c r="AC201" i="10"/>
  <c r="AB201" i="10"/>
  <c r="AA201" i="10"/>
  <c r="Z201" i="10"/>
  <c r="AC200" i="10"/>
  <c r="AB200" i="10"/>
  <c r="AA200" i="10"/>
  <c r="Z200" i="10"/>
  <c r="AC199" i="10"/>
  <c r="AB199" i="10"/>
  <c r="AA199" i="10"/>
  <c r="Z199" i="10"/>
  <c r="AC198" i="10"/>
  <c r="AB198" i="10"/>
  <c r="AA198" i="10"/>
  <c r="Z198" i="10"/>
  <c r="AC197" i="10"/>
  <c r="AB197" i="10"/>
  <c r="AA197" i="10"/>
  <c r="Z197" i="10"/>
  <c r="AC196" i="10"/>
  <c r="AB196" i="10"/>
  <c r="AA196" i="10"/>
  <c r="Z196" i="10"/>
  <c r="AC195" i="10"/>
  <c r="AB195" i="10"/>
  <c r="AA195" i="10"/>
  <c r="Z195" i="10"/>
  <c r="AC194" i="10"/>
  <c r="AB194" i="10"/>
  <c r="AA194" i="10"/>
  <c r="Z194" i="10"/>
  <c r="AC193" i="10"/>
  <c r="AB193" i="10"/>
  <c r="AA193" i="10"/>
  <c r="Z193" i="10"/>
  <c r="AC192" i="10"/>
  <c r="AB192" i="10"/>
  <c r="AA192" i="10"/>
  <c r="Z192" i="10"/>
  <c r="AC191" i="10"/>
  <c r="AB191" i="10"/>
  <c r="AA191" i="10"/>
  <c r="Z191" i="10"/>
  <c r="AC190" i="10"/>
  <c r="AB190" i="10"/>
  <c r="AA190" i="10"/>
  <c r="Z190" i="10"/>
  <c r="AC189" i="10"/>
  <c r="AB189" i="10"/>
  <c r="AA189" i="10"/>
  <c r="Z189" i="10"/>
  <c r="AC188" i="10"/>
  <c r="AB188" i="10"/>
  <c r="AA188" i="10"/>
  <c r="Z188" i="10"/>
  <c r="AC187" i="10"/>
  <c r="AB187" i="10"/>
  <c r="AA187" i="10"/>
  <c r="Z187" i="10"/>
  <c r="AC186" i="10"/>
  <c r="AB186" i="10"/>
  <c r="AA186" i="10"/>
  <c r="Z186" i="10"/>
  <c r="AC185" i="10"/>
  <c r="AB185" i="10"/>
  <c r="AA185" i="10"/>
  <c r="Z185" i="10"/>
  <c r="AC184" i="10"/>
  <c r="AB184" i="10"/>
  <c r="AA184" i="10"/>
  <c r="Z184" i="10"/>
  <c r="AC183" i="10"/>
  <c r="AB183" i="10"/>
  <c r="AA183" i="10"/>
  <c r="Z183" i="10"/>
  <c r="AC182" i="10"/>
  <c r="AB182" i="10"/>
  <c r="AA182" i="10"/>
  <c r="Z182" i="10"/>
  <c r="AC181" i="10"/>
  <c r="AB181" i="10"/>
  <c r="AA181" i="10"/>
  <c r="Z181" i="10"/>
  <c r="AC180" i="10"/>
  <c r="AB180" i="10"/>
  <c r="AA180" i="10"/>
  <c r="Z180" i="10"/>
  <c r="AC179" i="10"/>
  <c r="AB179" i="10"/>
  <c r="AA179" i="10"/>
  <c r="Z179" i="10"/>
  <c r="AC178" i="10"/>
  <c r="AB178" i="10"/>
  <c r="AA178" i="10"/>
  <c r="Z178" i="10"/>
  <c r="AC177" i="10"/>
  <c r="AB177" i="10"/>
  <c r="AA177" i="10"/>
  <c r="Z177" i="10"/>
  <c r="AC176" i="10"/>
  <c r="AB176" i="10"/>
  <c r="AA176" i="10"/>
  <c r="Z176" i="10"/>
  <c r="AC175" i="10"/>
  <c r="AB175" i="10"/>
  <c r="AA175" i="10"/>
  <c r="Z175" i="10"/>
  <c r="AC174" i="10"/>
  <c r="AB174" i="10"/>
  <c r="AA174" i="10"/>
  <c r="Z174" i="10"/>
  <c r="AC173" i="10"/>
  <c r="AB173" i="10"/>
  <c r="AA173" i="10"/>
  <c r="Z173" i="10"/>
  <c r="AC172" i="10"/>
  <c r="AB172" i="10"/>
  <c r="AA172" i="10"/>
  <c r="Z172" i="10"/>
  <c r="AC171" i="10"/>
  <c r="AB171" i="10"/>
  <c r="AA171" i="10"/>
  <c r="Z171" i="10"/>
  <c r="AC170" i="10"/>
  <c r="AB170" i="10"/>
  <c r="AA170" i="10"/>
  <c r="Z170" i="10"/>
  <c r="AC169" i="10"/>
  <c r="AB169" i="10"/>
  <c r="AA169" i="10"/>
  <c r="Z169" i="10"/>
  <c r="AC168" i="10"/>
  <c r="AB168" i="10"/>
  <c r="AA168" i="10"/>
  <c r="Z168" i="10"/>
  <c r="AC167" i="10"/>
  <c r="AB167" i="10"/>
  <c r="AA167" i="10"/>
  <c r="Z167" i="10"/>
  <c r="AC166" i="10"/>
  <c r="AB166" i="10"/>
  <c r="AA166" i="10"/>
  <c r="Z166" i="10"/>
  <c r="AC165" i="10"/>
  <c r="AB165" i="10"/>
  <c r="AA165" i="10"/>
  <c r="Z165" i="10"/>
  <c r="AC164" i="10"/>
  <c r="AB164" i="10"/>
  <c r="AA164" i="10"/>
  <c r="Z164" i="10"/>
  <c r="AC163" i="10"/>
  <c r="AB163" i="10"/>
  <c r="AA163" i="10"/>
  <c r="Z163" i="10"/>
  <c r="AC162" i="10"/>
  <c r="AB162" i="10"/>
  <c r="AA162" i="10"/>
  <c r="Z162" i="10"/>
  <c r="AC161" i="10"/>
  <c r="AB161" i="10"/>
  <c r="AA161" i="10"/>
  <c r="Z161" i="10"/>
  <c r="AC160" i="10"/>
  <c r="AB160" i="10"/>
  <c r="AA160" i="10"/>
  <c r="Z160" i="10"/>
  <c r="AC159" i="10"/>
  <c r="AB159" i="10"/>
  <c r="AA159" i="10"/>
  <c r="Z159" i="10"/>
  <c r="AC158" i="10"/>
  <c r="AB158" i="10"/>
  <c r="AA158" i="10"/>
  <c r="Z158" i="10"/>
  <c r="AC157" i="10"/>
  <c r="AB157" i="10"/>
  <c r="AA157" i="10"/>
  <c r="Z157" i="10"/>
  <c r="AC156" i="10"/>
  <c r="AB156" i="10"/>
  <c r="AA156" i="10"/>
  <c r="Z156" i="10"/>
  <c r="AC155" i="10"/>
  <c r="AB155" i="10"/>
  <c r="AA155" i="10"/>
  <c r="Z155" i="10"/>
  <c r="AC154" i="10"/>
  <c r="AB154" i="10"/>
  <c r="AA154" i="10"/>
  <c r="Z154" i="10"/>
  <c r="AC153" i="10"/>
  <c r="AB153" i="10"/>
  <c r="AA153" i="10"/>
  <c r="Z153" i="10"/>
  <c r="AC152" i="10"/>
  <c r="AB152" i="10"/>
  <c r="AA152" i="10"/>
  <c r="Z152" i="10"/>
  <c r="AC151" i="10"/>
  <c r="AB151" i="10"/>
  <c r="AA151" i="10"/>
  <c r="Z151" i="10"/>
  <c r="AC150" i="10"/>
  <c r="AB150" i="10"/>
  <c r="AA150" i="10"/>
  <c r="Z150" i="10"/>
  <c r="AC149" i="10"/>
  <c r="AB149" i="10"/>
  <c r="AA149" i="10"/>
  <c r="Z149" i="10"/>
  <c r="AC148" i="10"/>
  <c r="AB148" i="10"/>
  <c r="AA148" i="10"/>
  <c r="Z148" i="10"/>
  <c r="AC147" i="10"/>
  <c r="AB147" i="10"/>
  <c r="AA147" i="10"/>
  <c r="Z147" i="10"/>
  <c r="AC146" i="10"/>
  <c r="AB146" i="10"/>
  <c r="AA146" i="10"/>
  <c r="Z146" i="10"/>
  <c r="AC145" i="10"/>
  <c r="AB145" i="10"/>
  <c r="AA145" i="10"/>
  <c r="Z145" i="10"/>
  <c r="AC144" i="10"/>
  <c r="AB144" i="10"/>
  <c r="AA144" i="10"/>
  <c r="Z144" i="10"/>
  <c r="AC143" i="10"/>
  <c r="AB143" i="10"/>
  <c r="AA143" i="10"/>
  <c r="Z143" i="10"/>
  <c r="AC142" i="10"/>
  <c r="AB142" i="10"/>
  <c r="AA142" i="10"/>
  <c r="Z142" i="10"/>
  <c r="AC141" i="10"/>
  <c r="AB141" i="10"/>
  <c r="AA141" i="10"/>
  <c r="Z141" i="10"/>
  <c r="AC140" i="10"/>
  <c r="AB140" i="10"/>
  <c r="AA140" i="10"/>
  <c r="Z140" i="10"/>
  <c r="AC139" i="10"/>
  <c r="AB139" i="10"/>
  <c r="AA139" i="10"/>
  <c r="Z139" i="10"/>
  <c r="AC138" i="10"/>
  <c r="AB138" i="10"/>
  <c r="AA138" i="10"/>
  <c r="Z138" i="10"/>
  <c r="AC137" i="10"/>
  <c r="AB137" i="10"/>
  <c r="AA137" i="10"/>
  <c r="Z137" i="10"/>
  <c r="AC136" i="10"/>
  <c r="AB136" i="10"/>
  <c r="AA136" i="10"/>
  <c r="Z136" i="10"/>
  <c r="AC135" i="10"/>
  <c r="AB135" i="10"/>
  <c r="AA135" i="10"/>
  <c r="Z135" i="10"/>
  <c r="AC134" i="10"/>
  <c r="AB134" i="10"/>
  <c r="AA134" i="10"/>
  <c r="Z134" i="10"/>
  <c r="AC133" i="10"/>
  <c r="AB133" i="10"/>
  <c r="AA133" i="10"/>
  <c r="Z133" i="10"/>
  <c r="AC132" i="10"/>
  <c r="AB132" i="10"/>
  <c r="AA132" i="10"/>
  <c r="Z132" i="10"/>
  <c r="AC131" i="10"/>
  <c r="AB131" i="10"/>
  <c r="AA131" i="10"/>
  <c r="Z131" i="10"/>
  <c r="AC130" i="10"/>
  <c r="AB130" i="10"/>
  <c r="AA130" i="10"/>
  <c r="Z130" i="10"/>
  <c r="AC129" i="10"/>
  <c r="AB129" i="10"/>
  <c r="AA129" i="10"/>
  <c r="Z129" i="10"/>
  <c r="AC128" i="10"/>
  <c r="AB128" i="10"/>
  <c r="AA128" i="10"/>
  <c r="Z128" i="10"/>
  <c r="AC127" i="10"/>
  <c r="AB127" i="10"/>
  <c r="AA127" i="10"/>
  <c r="Z127" i="10"/>
  <c r="AC126" i="10"/>
  <c r="AB126" i="10"/>
  <c r="AA126" i="10"/>
  <c r="Z126" i="10"/>
  <c r="AC125" i="10"/>
  <c r="AB125" i="10"/>
  <c r="AA125" i="10"/>
  <c r="Z125" i="10"/>
  <c r="AC124" i="10"/>
  <c r="AB124" i="10"/>
  <c r="AA124" i="10"/>
  <c r="Z124" i="10"/>
  <c r="AC123" i="10"/>
  <c r="AB123" i="10"/>
  <c r="AA123" i="10"/>
  <c r="Z123" i="10"/>
  <c r="AC122" i="10"/>
  <c r="AB122" i="10"/>
  <c r="AA122" i="10"/>
  <c r="Z122" i="10"/>
  <c r="AC121" i="10"/>
  <c r="AB121" i="10"/>
  <c r="AA121" i="10"/>
  <c r="Z121" i="10"/>
  <c r="AC120" i="10"/>
  <c r="AB120" i="10"/>
  <c r="AA120" i="10"/>
  <c r="Z120" i="10"/>
  <c r="AC119" i="10"/>
  <c r="AB119" i="10"/>
  <c r="AA119" i="10"/>
  <c r="Z119" i="10"/>
  <c r="AC118" i="10"/>
  <c r="AB118" i="10"/>
  <c r="AA118" i="10"/>
  <c r="Z118" i="10"/>
  <c r="AC117" i="10"/>
  <c r="AB117" i="10"/>
  <c r="AA117" i="10"/>
  <c r="Z117" i="10"/>
  <c r="AC116" i="10"/>
  <c r="AB116" i="10"/>
  <c r="AA116" i="10"/>
  <c r="Z116" i="10"/>
  <c r="AC115" i="10"/>
  <c r="AB115" i="10"/>
  <c r="AA115" i="10"/>
  <c r="Z115" i="10"/>
  <c r="AC114" i="10"/>
  <c r="AB114" i="10"/>
  <c r="AA114" i="10"/>
  <c r="Z114" i="10"/>
  <c r="AC113" i="10"/>
  <c r="AB113" i="10"/>
  <c r="AA113" i="10"/>
  <c r="Z113" i="10"/>
  <c r="AC112" i="10"/>
  <c r="AB112" i="10"/>
  <c r="AA112" i="10"/>
  <c r="Z112" i="10"/>
  <c r="AC111" i="10"/>
  <c r="AB111" i="10"/>
  <c r="AA111" i="10"/>
  <c r="Z111" i="10"/>
  <c r="AC110" i="10"/>
  <c r="AB110" i="10"/>
  <c r="AA110" i="10"/>
  <c r="Z110" i="10"/>
  <c r="AC109" i="10"/>
  <c r="AB109" i="10"/>
  <c r="AA109" i="10"/>
  <c r="Z109" i="10"/>
  <c r="AC108" i="10"/>
  <c r="AB108" i="10"/>
  <c r="AA108" i="10"/>
  <c r="Z108" i="10"/>
  <c r="AC107" i="10"/>
  <c r="AB107" i="10"/>
  <c r="AA107" i="10"/>
  <c r="Z107" i="10"/>
  <c r="AC106" i="10"/>
  <c r="AB106" i="10"/>
  <c r="AA106" i="10"/>
  <c r="Z106" i="10"/>
  <c r="AC105" i="10"/>
  <c r="AB105" i="10"/>
  <c r="AA105" i="10"/>
  <c r="Z105" i="10"/>
  <c r="AC104" i="10"/>
  <c r="AB104" i="10"/>
  <c r="AA104" i="10"/>
  <c r="Z104" i="10"/>
  <c r="AC103" i="10"/>
  <c r="AB103" i="10"/>
  <c r="AA103" i="10"/>
  <c r="Z103" i="10"/>
  <c r="AC102" i="10"/>
  <c r="AB102" i="10"/>
  <c r="AA102" i="10"/>
  <c r="Z102" i="10"/>
  <c r="AC101" i="10"/>
  <c r="AB101" i="10"/>
  <c r="AA101" i="10"/>
  <c r="Z101" i="10"/>
  <c r="AC100" i="10"/>
  <c r="AB100" i="10"/>
  <c r="AA100" i="10"/>
  <c r="Z100" i="10"/>
  <c r="AC99" i="10"/>
  <c r="AB99" i="10"/>
  <c r="AA99" i="10"/>
  <c r="Z99" i="10"/>
  <c r="AC98" i="10"/>
  <c r="AB98" i="10"/>
  <c r="AA98" i="10"/>
  <c r="Z98" i="10"/>
  <c r="AC97" i="10"/>
  <c r="AB97" i="10"/>
  <c r="AA97" i="10"/>
  <c r="Z97" i="10"/>
  <c r="AC96" i="10"/>
  <c r="AB96" i="10"/>
  <c r="AA96" i="10"/>
  <c r="Z96" i="10"/>
  <c r="AC95" i="10"/>
  <c r="AB95" i="10"/>
  <c r="AA95" i="10"/>
  <c r="Z95" i="10"/>
  <c r="AC94" i="10"/>
  <c r="AB94" i="10"/>
  <c r="AA94" i="10"/>
  <c r="Z94" i="10"/>
  <c r="AC93" i="10"/>
  <c r="AB93" i="10"/>
  <c r="AA93" i="10"/>
  <c r="Z93" i="10"/>
  <c r="AC92" i="10"/>
  <c r="AB92" i="10"/>
  <c r="AA92" i="10"/>
  <c r="Z92" i="10"/>
  <c r="AC91" i="10"/>
  <c r="AB91" i="10"/>
  <c r="AA91" i="10"/>
  <c r="Z91" i="10"/>
  <c r="AC90" i="10"/>
  <c r="AB90" i="10"/>
  <c r="AA90" i="10"/>
  <c r="Z90" i="10"/>
  <c r="AC89" i="10"/>
  <c r="AB89" i="10"/>
  <c r="AA89" i="10"/>
  <c r="Z89" i="10"/>
  <c r="AC88" i="10"/>
  <c r="AB88" i="10"/>
  <c r="AA88" i="10"/>
  <c r="Z88" i="10"/>
  <c r="AC87" i="10"/>
  <c r="AB87" i="10"/>
  <c r="AA87" i="10"/>
  <c r="Z87" i="10"/>
  <c r="AC86" i="10"/>
  <c r="AB86" i="10"/>
  <c r="AA86" i="10"/>
  <c r="Z86" i="10"/>
  <c r="AC85" i="10"/>
  <c r="AB85" i="10"/>
  <c r="AA85" i="10"/>
  <c r="Z85" i="10"/>
  <c r="AC84" i="10"/>
  <c r="AB84" i="10"/>
  <c r="AA84" i="10"/>
  <c r="Z84" i="10"/>
  <c r="AC83" i="10"/>
  <c r="AB83" i="10"/>
  <c r="AA83" i="10"/>
  <c r="Z83" i="10"/>
  <c r="AC82" i="10"/>
  <c r="AB82" i="10"/>
  <c r="AA82" i="10"/>
  <c r="Z82" i="10"/>
  <c r="AC81" i="10"/>
  <c r="AB81" i="10"/>
  <c r="AA81" i="10"/>
  <c r="Z81" i="10"/>
  <c r="AC80" i="10"/>
  <c r="AB80" i="10"/>
  <c r="AA80" i="10"/>
  <c r="Z80" i="10"/>
  <c r="AC79" i="10"/>
  <c r="AB79" i="10"/>
  <c r="AA79" i="10"/>
  <c r="Z79" i="10"/>
  <c r="AC78" i="10"/>
  <c r="AB78" i="10"/>
  <c r="AA78" i="10"/>
  <c r="Z78" i="10"/>
  <c r="AC77" i="10"/>
  <c r="AB77" i="10"/>
  <c r="AA77" i="10"/>
  <c r="Z77" i="10"/>
  <c r="AC76" i="10"/>
  <c r="AB76" i="10"/>
  <c r="AA76" i="10"/>
  <c r="Z76" i="10"/>
  <c r="AC75" i="10"/>
  <c r="AB75" i="10"/>
  <c r="AA75" i="10"/>
  <c r="Z75" i="10"/>
  <c r="AC74" i="10"/>
  <c r="AB74" i="10"/>
  <c r="AA74" i="10"/>
  <c r="Z74" i="10"/>
  <c r="AC73" i="10"/>
  <c r="AB73" i="10"/>
  <c r="AA73" i="10"/>
  <c r="Z73" i="10"/>
  <c r="AC72" i="10"/>
  <c r="AB72" i="10"/>
  <c r="AA72" i="10"/>
  <c r="Z72" i="10"/>
  <c r="AC71" i="10"/>
  <c r="AB71" i="10"/>
  <c r="AA71" i="10"/>
  <c r="Z71" i="10"/>
  <c r="AC70" i="10"/>
  <c r="AB70" i="10"/>
  <c r="AA70" i="10"/>
  <c r="Z70" i="10"/>
  <c r="AC69" i="10"/>
  <c r="AB69" i="10"/>
  <c r="AA69" i="10"/>
  <c r="Z69" i="10"/>
  <c r="AC68" i="10"/>
  <c r="AB68" i="10"/>
  <c r="AA68" i="10"/>
  <c r="Z68" i="10"/>
  <c r="AC67" i="10"/>
  <c r="AB67" i="10"/>
  <c r="AA67" i="10"/>
  <c r="Z67" i="10"/>
  <c r="AC66" i="10"/>
  <c r="AB66" i="10"/>
  <c r="AA66" i="10"/>
  <c r="Z66" i="10"/>
  <c r="AC65" i="10"/>
  <c r="AB65" i="10"/>
  <c r="AA65" i="10"/>
  <c r="Z65" i="10"/>
  <c r="AC64" i="10"/>
  <c r="AB64" i="10"/>
  <c r="AA64" i="10"/>
  <c r="Z64" i="10"/>
  <c r="AC63" i="10"/>
  <c r="AB63" i="10"/>
  <c r="AA63" i="10"/>
  <c r="Z63" i="10"/>
  <c r="AC62" i="10"/>
  <c r="AB62" i="10"/>
  <c r="AA62" i="10"/>
  <c r="Z62" i="10"/>
  <c r="AC61" i="10"/>
  <c r="AA61" i="10"/>
  <c r="Z61" i="10"/>
  <c r="AC60" i="10"/>
  <c r="AA60" i="10"/>
  <c r="Z60" i="10"/>
  <c r="AC59" i="10"/>
  <c r="AA59" i="10"/>
  <c r="Z59" i="10"/>
  <c r="AC58" i="10"/>
  <c r="AA58" i="10"/>
  <c r="Z58" i="10"/>
  <c r="AC57" i="10"/>
  <c r="AA57" i="10"/>
  <c r="Z57" i="10"/>
  <c r="AC56" i="10"/>
  <c r="AA56" i="10"/>
  <c r="Z56" i="10"/>
  <c r="AC55" i="10"/>
  <c r="AA55" i="10"/>
  <c r="Z55" i="10"/>
  <c r="AC54" i="10"/>
  <c r="AA54" i="10"/>
  <c r="Z54" i="10"/>
  <c r="AC53" i="10"/>
  <c r="AA53" i="10"/>
  <c r="Z53" i="10"/>
  <c r="AC52" i="10"/>
  <c r="AA52" i="10"/>
  <c r="Z52" i="10"/>
  <c r="AC51" i="10"/>
  <c r="AA51" i="10"/>
  <c r="Z51" i="10"/>
  <c r="AC50" i="10"/>
  <c r="AA50" i="10"/>
  <c r="Z50" i="10"/>
  <c r="AC49" i="10"/>
  <c r="AA49" i="10"/>
  <c r="Z49" i="10"/>
  <c r="AC48" i="10"/>
  <c r="AA48" i="10"/>
  <c r="Z48" i="10"/>
  <c r="AC47" i="10"/>
  <c r="AA47" i="10"/>
  <c r="Z47" i="10"/>
  <c r="AC46" i="10"/>
  <c r="AA46" i="10"/>
  <c r="Z46" i="10"/>
  <c r="AC45" i="10"/>
  <c r="AA45" i="10"/>
  <c r="Z45" i="10"/>
  <c r="AC44" i="10"/>
  <c r="AA44" i="10"/>
  <c r="Z44" i="10"/>
  <c r="AC43" i="10"/>
  <c r="AA43" i="10"/>
  <c r="Z43" i="10"/>
  <c r="AC42" i="10"/>
  <c r="AA42" i="10"/>
  <c r="Z42" i="10"/>
  <c r="AC41" i="10"/>
  <c r="AA41" i="10"/>
  <c r="Z41" i="10"/>
  <c r="AC40" i="10"/>
  <c r="AA40" i="10"/>
  <c r="Z40" i="10"/>
  <c r="AC39" i="10"/>
  <c r="AA39" i="10"/>
  <c r="Z39" i="10"/>
  <c r="AC38" i="10"/>
  <c r="AA38" i="10"/>
  <c r="Z38" i="10"/>
  <c r="AC37" i="10"/>
  <c r="AA37" i="10"/>
  <c r="Z37" i="10"/>
  <c r="AC36" i="10"/>
  <c r="AA36" i="10"/>
  <c r="Z36" i="10"/>
  <c r="AC35" i="10"/>
  <c r="AA35" i="10"/>
  <c r="Z35" i="10"/>
  <c r="AC34" i="10"/>
  <c r="AA34" i="10"/>
  <c r="Z34" i="10"/>
  <c r="AC33" i="10"/>
  <c r="AA33" i="10"/>
  <c r="Z33" i="10"/>
  <c r="AC32" i="10"/>
  <c r="AA32" i="10"/>
  <c r="Z32" i="10"/>
  <c r="AC31" i="10"/>
  <c r="AA31" i="10"/>
  <c r="Z31" i="10"/>
  <c r="AC30" i="10"/>
  <c r="AA30" i="10"/>
  <c r="Z30" i="10"/>
  <c r="AC29" i="10"/>
  <c r="Z29" i="10"/>
  <c r="AC28" i="10"/>
  <c r="Z28" i="10"/>
  <c r="AC27" i="10"/>
  <c r="Z27" i="10"/>
  <c r="AC26" i="10"/>
  <c r="Z26" i="10"/>
  <c r="AC25" i="10"/>
  <c r="Z25" i="10"/>
  <c r="AC24" i="10"/>
  <c r="Z24" i="10"/>
  <c r="AC23" i="10"/>
  <c r="Z23" i="10"/>
  <c r="AC22" i="10"/>
  <c r="Z22" i="10"/>
  <c r="AC21" i="10"/>
  <c r="Z21" i="10"/>
  <c r="AC20" i="10"/>
  <c r="Z20" i="10"/>
  <c r="AC19" i="10"/>
  <c r="Z19" i="10"/>
  <c r="AC18" i="10"/>
  <c r="Z18" i="10"/>
  <c r="AC17" i="10"/>
  <c r="Z17" i="10"/>
  <c r="AC16" i="10"/>
  <c r="Z16" i="10"/>
  <c r="AC15" i="10"/>
  <c r="Z15" i="10"/>
  <c r="AC14" i="10"/>
  <c r="Z14" i="10"/>
  <c r="AC13" i="10"/>
  <c r="Z13" i="10"/>
  <c r="AC12" i="10"/>
  <c r="Z12" i="10"/>
  <c r="AD63" i="10" l="1"/>
  <c r="AE63" i="10" s="1"/>
  <c r="G63" i="10" s="1"/>
  <c r="AD67" i="10"/>
  <c r="AE67" i="10" s="1"/>
  <c r="G67" i="10" s="1"/>
  <c r="AD73" i="10"/>
  <c r="AE73" i="10" s="1"/>
  <c r="AD77" i="10"/>
  <c r="AE77" i="10" s="1"/>
  <c r="AD79" i="10"/>
  <c r="AE79" i="10" s="1"/>
  <c r="AD83" i="10"/>
  <c r="AE83" i="10" s="1"/>
  <c r="AD85" i="10"/>
  <c r="AE85" i="10" s="1"/>
  <c r="AD87" i="10"/>
  <c r="AE87" i="10" s="1"/>
  <c r="AD89" i="10"/>
  <c r="AE89" i="10" s="1"/>
  <c r="G89" i="10" s="1"/>
  <c r="AD91" i="10"/>
  <c r="AE91" i="10" s="1"/>
  <c r="G91" i="10" s="1"/>
  <c r="AD93" i="10"/>
  <c r="AE93" i="10" s="1"/>
  <c r="AG93" i="10" s="1"/>
  <c r="AD95" i="10"/>
  <c r="AE95" i="10" s="1"/>
  <c r="AD97" i="10"/>
  <c r="AE97" i="10" s="1"/>
  <c r="AD99" i="10"/>
  <c r="AE99" i="10" s="1"/>
  <c r="AD101" i="10"/>
  <c r="AE101" i="10" s="1"/>
  <c r="AD103" i="10"/>
  <c r="AE103" i="10" s="1"/>
  <c r="AD105" i="10"/>
  <c r="AE105" i="10" s="1"/>
  <c r="G105" i="10" s="1"/>
  <c r="AD107" i="10"/>
  <c r="AE107" i="10" s="1"/>
  <c r="G107" i="10" s="1"/>
  <c r="AD109" i="10"/>
  <c r="AE109" i="10" s="1"/>
  <c r="AD111" i="10"/>
  <c r="AE111" i="10" s="1"/>
  <c r="AD113" i="10"/>
  <c r="AE113" i="10" s="1"/>
  <c r="AD115" i="10"/>
  <c r="AE115" i="10" s="1"/>
  <c r="AD117" i="10"/>
  <c r="AE117" i="10" s="1"/>
  <c r="AD119" i="10"/>
  <c r="AE119" i="10" s="1"/>
  <c r="AD121" i="10"/>
  <c r="AE121" i="10" s="1"/>
  <c r="G121" i="10" s="1"/>
  <c r="AD123" i="10"/>
  <c r="AE123" i="10" s="1"/>
  <c r="G123" i="10" s="1"/>
  <c r="AD125" i="10"/>
  <c r="AE125" i="10" s="1"/>
  <c r="AD127" i="10"/>
  <c r="AE127" i="10" s="1"/>
  <c r="AD129" i="10"/>
  <c r="AE129" i="10" s="1"/>
  <c r="AD131" i="10"/>
  <c r="AE131" i="10" s="1"/>
  <c r="AD133" i="10"/>
  <c r="AE133" i="10" s="1"/>
  <c r="AD135" i="10"/>
  <c r="AE135" i="10" s="1"/>
  <c r="AD137" i="10"/>
  <c r="AE137" i="10" s="1"/>
  <c r="G137" i="10" s="1"/>
  <c r="AD139" i="10"/>
  <c r="AE139" i="10" s="1"/>
  <c r="G139" i="10" s="1"/>
  <c r="AD141" i="10"/>
  <c r="AE141" i="10" s="1"/>
  <c r="AF141" i="10" s="1"/>
  <c r="AD143" i="10"/>
  <c r="AE143" i="10" s="1"/>
  <c r="AD145" i="10"/>
  <c r="AE145" i="10" s="1"/>
  <c r="AD147" i="10"/>
  <c r="AE147" i="10" s="1"/>
  <c r="AD149" i="10"/>
  <c r="AE149" i="10" s="1"/>
  <c r="AD151" i="10"/>
  <c r="AE151" i="10" s="1"/>
  <c r="AD153" i="10"/>
  <c r="AE153" i="10" s="1"/>
  <c r="G153" i="10" s="1"/>
  <c r="AD155" i="10"/>
  <c r="AE155" i="10" s="1"/>
  <c r="G155" i="10" s="1"/>
  <c r="AD157" i="10"/>
  <c r="AE157" i="10" s="1"/>
  <c r="AD159" i="10"/>
  <c r="AE159" i="10" s="1"/>
  <c r="AD161" i="10"/>
  <c r="AE161" i="10" s="1"/>
  <c r="AD163" i="10"/>
  <c r="AE163" i="10" s="1"/>
  <c r="AD165" i="10"/>
  <c r="AE165" i="10" s="1"/>
  <c r="AD167" i="10"/>
  <c r="AE167" i="10" s="1"/>
  <c r="AD169" i="10"/>
  <c r="AE169" i="10" s="1"/>
  <c r="G169" i="10" s="1"/>
  <c r="AD171" i="10"/>
  <c r="AE171" i="10" s="1"/>
  <c r="G171" i="10" s="1"/>
  <c r="AD173" i="10"/>
  <c r="AE173" i="10" s="1"/>
  <c r="AD175" i="10"/>
  <c r="AE175" i="10" s="1"/>
  <c r="AD177" i="10"/>
  <c r="AE177" i="10" s="1"/>
  <c r="AD179" i="10"/>
  <c r="AE179" i="10" s="1"/>
  <c r="AD181" i="10"/>
  <c r="AE181" i="10" s="1"/>
  <c r="AD183" i="10"/>
  <c r="AE183" i="10" s="1"/>
  <c r="AD185" i="10"/>
  <c r="AE185" i="10" s="1"/>
  <c r="G185" i="10" s="1"/>
  <c r="AD187" i="10"/>
  <c r="AE187" i="10" s="1"/>
  <c r="G187" i="10" s="1"/>
  <c r="AD189" i="10"/>
  <c r="AE189" i="10" s="1"/>
  <c r="AD191" i="10"/>
  <c r="AE191" i="10" s="1"/>
  <c r="AD193" i="10"/>
  <c r="AE193" i="10" s="1"/>
  <c r="AD195" i="10"/>
  <c r="AE195" i="10" s="1"/>
  <c r="AG195" i="10" s="1"/>
  <c r="AD197" i="10"/>
  <c r="AE197" i="10" s="1"/>
  <c r="AD199" i="10"/>
  <c r="AE199" i="10" s="1"/>
  <c r="AD201" i="10"/>
  <c r="AE201" i="10" s="1"/>
  <c r="G201" i="10" s="1"/>
  <c r="AD203" i="10"/>
  <c r="AE203" i="10" s="1"/>
  <c r="G203" i="10" s="1"/>
  <c r="AD205" i="10"/>
  <c r="AE205" i="10" s="1"/>
  <c r="AD207" i="10"/>
  <c r="AE207" i="10" s="1"/>
  <c r="AD209" i="10"/>
  <c r="AE209" i="10" s="1"/>
  <c r="AD211" i="10"/>
  <c r="AE211" i="10" s="1"/>
  <c r="AD213" i="10"/>
  <c r="AE213" i="10" s="1"/>
  <c r="AD215" i="10"/>
  <c r="AE215" i="10" s="1"/>
  <c r="AD217" i="10"/>
  <c r="AE217" i="10" s="1"/>
  <c r="G217" i="10" s="1"/>
  <c r="AD219" i="10"/>
  <c r="AE219" i="10" s="1"/>
  <c r="G219" i="10" s="1"/>
  <c r="AD221" i="10"/>
  <c r="AE221" i="10" s="1"/>
  <c r="AD223" i="10"/>
  <c r="AE223" i="10" s="1"/>
  <c r="AD225" i="10"/>
  <c r="AE225" i="10" s="1"/>
  <c r="AD227" i="10"/>
  <c r="AE227" i="10" s="1"/>
  <c r="AD229" i="10"/>
  <c r="AE229" i="10" s="1"/>
  <c r="AD231" i="10"/>
  <c r="AE231" i="10" s="1"/>
  <c r="AD233" i="10"/>
  <c r="AE233" i="10" s="1"/>
  <c r="G233" i="10" s="1"/>
  <c r="AD235" i="10"/>
  <c r="AE235" i="10" s="1"/>
  <c r="AH235" i="10" s="1"/>
  <c r="AD237" i="10"/>
  <c r="AE237" i="10" s="1"/>
  <c r="AD239" i="10"/>
  <c r="AE239" i="10" s="1"/>
  <c r="AD241" i="10"/>
  <c r="AE241" i="10" s="1"/>
  <c r="AD243" i="10"/>
  <c r="AE243" i="10" s="1"/>
  <c r="AD245" i="10"/>
  <c r="AE245" i="10" s="1"/>
  <c r="AD247" i="10"/>
  <c r="AE247" i="10" s="1"/>
  <c r="AD249" i="10"/>
  <c r="AE249" i="10" s="1"/>
  <c r="G249" i="10" s="1"/>
  <c r="AD251" i="10"/>
  <c r="AE251" i="10" s="1"/>
  <c r="AD253" i="10"/>
  <c r="AE253" i="10" s="1"/>
  <c r="AD255" i="10"/>
  <c r="AE255" i="10" s="1"/>
  <c r="AD257" i="10"/>
  <c r="AE257" i="10" s="1"/>
  <c r="AD259" i="10"/>
  <c r="AE259" i="10" s="1"/>
  <c r="AD261" i="10"/>
  <c r="AE261" i="10" s="1"/>
  <c r="AD263" i="10"/>
  <c r="AE263" i="10" s="1"/>
  <c r="AD265" i="10"/>
  <c r="AE265" i="10" s="1"/>
  <c r="G265" i="10" s="1"/>
  <c r="AD267" i="10"/>
  <c r="AE267" i="10" s="1"/>
  <c r="AD269" i="10"/>
  <c r="AE269" i="10" s="1"/>
  <c r="AD271" i="10"/>
  <c r="AE271" i="10" s="1"/>
  <c r="AD273" i="10"/>
  <c r="AE273" i="10" s="1"/>
  <c r="AD275" i="10"/>
  <c r="AE275" i="10" s="1"/>
  <c r="AD277" i="10"/>
  <c r="AE277" i="10" s="1"/>
  <c r="AD279" i="10"/>
  <c r="AE279" i="10" s="1"/>
  <c r="AD281" i="10"/>
  <c r="AE281" i="10" s="1"/>
  <c r="G281" i="10" s="1"/>
  <c r="AD283" i="10"/>
  <c r="AE283" i="10" s="1"/>
  <c r="AH283" i="10" s="1"/>
  <c r="AD285" i="10"/>
  <c r="AE285" i="10" s="1"/>
  <c r="AD287" i="10"/>
  <c r="AE287" i="10" s="1"/>
  <c r="AD289" i="10"/>
  <c r="AE289" i="10" s="1"/>
  <c r="AD291" i="10"/>
  <c r="AE291" i="10" s="1"/>
  <c r="AD293" i="10"/>
  <c r="AE293" i="10" s="1"/>
  <c r="AD295" i="10"/>
  <c r="AE295" i="10" s="1"/>
  <c r="AD297" i="10"/>
  <c r="AE297" i="10" s="1"/>
  <c r="G297" i="10" s="1"/>
  <c r="AD299" i="10"/>
  <c r="AE299" i="10" s="1"/>
  <c r="AF299" i="10" s="1"/>
  <c r="AD65" i="10"/>
  <c r="AE65" i="10" s="1"/>
  <c r="AD69" i="10"/>
  <c r="AE69" i="10" s="1"/>
  <c r="AD71" i="10"/>
  <c r="AE71" i="10" s="1"/>
  <c r="AD75" i="10"/>
  <c r="AE75" i="10" s="1"/>
  <c r="AD81" i="10"/>
  <c r="AE81" i="10" s="1"/>
  <c r="AD62" i="10"/>
  <c r="AE62" i="10" s="1"/>
  <c r="AD64" i="10"/>
  <c r="AE64" i="10" s="1"/>
  <c r="G64" i="10" s="1"/>
  <c r="AD66" i="10"/>
  <c r="AE66" i="10" s="1"/>
  <c r="AG66" i="10" s="1"/>
  <c r="AD68" i="10"/>
  <c r="AE68" i="10" s="1"/>
  <c r="AD70" i="10"/>
  <c r="AE70" i="10" s="1"/>
  <c r="AD72" i="10"/>
  <c r="AE72" i="10" s="1"/>
  <c r="AD74" i="10"/>
  <c r="AE74" i="10" s="1"/>
  <c r="AD76" i="10"/>
  <c r="AE76" i="10" s="1"/>
  <c r="AD78" i="10"/>
  <c r="AE78" i="10" s="1"/>
  <c r="AD80" i="10"/>
  <c r="AE80" i="10" s="1"/>
  <c r="G80" i="10" s="1"/>
  <c r="AD82" i="10"/>
  <c r="AE82" i="10" s="1"/>
  <c r="AG82" i="10" s="1"/>
  <c r="AD84" i="10"/>
  <c r="AE84" i="10" s="1"/>
  <c r="AD86" i="10"/>
  <c r="AE86" i="10" s="1"/>
  <c r="AD88" i="10"/>
  <c r="AE88" i="10" s="1"/>
  <c r="AD90" i="10"/>
  <c r="AE90" i="10" s="1"/>
  <c r="AD92" i="10"/>
  <c r="AE92" i="10" s="1"/>
  <c r="AD94" i="10"/>
  <c r="AE94" i="10" s="1"/>
  <c r="AD96" i="10"/>
  <c r="AE96" i="10" s="1"/>
  <c r="G96" i="10" s="1"/>
  <c r="AD98" i="10"/>
  <c r="AE98" i="10" s="1"/>
  <c r="AF98" i="10" s="1"/>
  <c r="AD100" i="10"/>
  <c r="AE100" i="10" s="1"/>
  <c r="AD102" i="10"/>
  <c r="AE102" i="10" s="1"/>
  <c r="AD104" i="10"/>
  <c r="AE104" i="10" s="1"/>
  <c r="AD106" i="10"/>
  <c r="AE106" i="10" s="1"/>
  <c r="AD108" i="10"/>
  <c r="AE108" i="10" s="1"/>
  <c r="AD110" i="10"/>
  <c r="AE110" i="10" s="1"/>
  <c r="AD112" i="10"/>
  <c r="AE112" i="10" s="1"/>
  <c r="G112" i="10" s="1"/>
  <c r="AD114" i="10"/>
  <c r="AE114" i="10" s="1"/>
  <c r="AH114" i="10" s="1"/>
  <c r="AD116" i="10"/>
  <c r="AE116" i="10" s="1"/>
  <c r="AD118" i="10"/>
  <c r="AE118" i="10" s="1"/>
  <c r="AD120" i="10"/>
  <c r="AE120" i="10" s="1"/>
  <c r="AD122" i="10"/>
  <c r="AE122" i="10" s="1"/>
  <c r="AD124" i="10"/>
  <c r="AE124" i="10" s="1"/>
  <c r="AD126" i="10"/>
  <c r="AE126" i="10" s="1"/>
  <c r="AD128" i="10"/>
  <c r="AE128" i="10" s="1"/>
  <c r="G128" i="10" s="1"/>
  <c r="AD130" i="10"/>
  <c r="AE130" i="10" s="1"/>
  <c r="AH130" i="10" s="1"/>
  <c r="AD132" i="10"/>
  <c r="AE132" i="10" s="1"/>
  <c r="AD134" i="10"/>
  <c r="AE134" i="10" s="1"/>
  <c r="AD136" i="10"/>
  <c r="AE136" i="10" s="1"/>
  <c r="AD138" i="10"/>
  <c r="AE138" i="10" s="1"/>
  <c r="AD140" i="10"/>
  <c r="AE140" i="10" s="1"/>
  <c r="AD142" i="10"/>
  <c r="AE142" i="10" s="1"/>
  <c r="AD144" i="10"/>
  <c r="AE144" i="10" s="1"/>
  <c r="G144" i="10" s="1"/>
  <c r="AD146" i="10"/>
  <c r="AE146" i="10" s="1"/>
  <c r="AD148" i="10"/>
  <c r="AE148" i="10" s="1"/>
  <c r="AH148" i="10" s="1"/>
  <c r="AD150" i="10"/>
  <c r="AE150" i="10" s="1"/>
  <c r="AD152" i="10"/>
  <c r="AE152" i="10" s="1"/>
  <c r="AD154" i="10"/>
  <c r="AE154" i="10" s="1"/>
  <c r="AD156" i="10"/>
  <c r="AE156" i="10" s="1"/>
  <c r="AD158" i="10"/>
  <c r="AE158" i="10" s="1"/>
  <c r="AD160" i="10"/>
  <c r="AE160" i="10" s="1"/>
  <c r="G160" i="10" s="1"/>
  <c r="AD162" i="10"/>
  <c r="AE162" i="10" s="1"/>
  <c r="AG162" i="10" s="1"/>
  <c r="AD164" i="10"/>
  <c r="AE164" i="10" s="1"/>
  <c r="AD166" i="10"/>
  <c r="AE166" i="10" s="1"/>
  <c r="AD168" i="10"/>
  <c r="AE168" i="10" s="1"/>
  <c r="AD170" i="10"/>
  <c r="AE170" i="10" s="1"/>
  <c r="AD172" i="10"/>
  <c r="AE172" i="10" s="1"/>
  <c r="AD174" i="10"/>
  <c r="AE174" i="10" s="1"/>
  <c r="AD176" i="10"/>
  <c r="AE176" i="10" s="1"/>
  <c r="G176" i="10" s="1"/>
  <c r="AD178" i="10"/>
  <c r="AE178" i="10" s="1"/>
  <c r="AD180" i="10"/>
  <c r="AE180" i="10" s="1"/>
  <c r="AD182" i="10"/>
  <c r="AE182" i="10" s="1"/>
  <c r="AD184" i="10"/>
  <c r="AE184" i="10" s="1"/>
  <c r="AD186" i="10"/>
  <c r="AE186" i="10" s="1"/>
  <c r="AD188" i="10"/>
  <c r="AE188" i="10" s="1"/>
  <c r="AD190" i="10"/>
  <c r="AE190" i="10" s="1"/>
  <c r="AD192" i="10"/>
  <c r="AE192" i="10" s="1"/>
  <c r="G192" i="10" s="1"/>
  <c r="AD194" i="10"/>
  <c r="AE194" i="10" s="1"/>
  <c r="AG194" i="10" s="1"/>
  <c r="AD196" i="10"/>
  <c r="AE196" i="10" s="1"/>
  <c r="AD198" i="10"/>
  <c r="AE198" i="10" s="1"/>
  <c r="AD200" i="10"/>
  <c r="AE200" i="10" s="1"/>
  <c r="AD202" i="10"/>
  <c r="AE202" i="10" s="1"/>
  <c r="AD204" i="10"/>
  <c r="AE204" i="10" s="1"/>
  <c r="AD206" i="10"/>
  <c r="AE206" i="10" s="1"/>
  <c r="AD208" i="10"/>
  <c r="AE208" i="10" s="1"/>
  <c r="G208" i="10" s="1"/>
  <c r="AD210" i="10"/>
  <c r="AE210" i="10" s="1"/>
  <c r="AF210" i="10" s="1"/>
  <c r="AD212" i="10"/>
  <c r="AE212" i="10" s="1"/>
  <c r="AD214" i="10"/>
  <c r="AE214" i="10" s="1"/>
  <c r="AD216" i="10"/>
  <c r="AE216" i="10" s="1"/>
  <c r="AD218" i="10"/>
  <c r="AE218" i="10" s="1"/>
  <c r="AD220" i="10"/>
  <c r="AE220" i="10" s="1"/>
  <c r="AD222" i="10"/>
  <c r="AE222" i="10" s="1"/>
  <c r="AD224" i="10"/>
  <c r="AE224" i="10" s="1"/>
  <c r="G224" i="10" s="1"/>
  <c r="AD226" i="10"/>
  <c r="AE226" i="10" s="1"/>
  <c r="AG226" i="10" s="1"/>
  <c r="AD228" i="10"/>
  <c r="AE228" i="10" s="1"/>
  <c r="AD230" i="10"/>
  <c r="AE230" i="10" s="1"/>
  <c r="AD232" i="10"/>
  <c r="AE232" i="10" s="1"/>
  <c r="AD234" i="10"/>
  <c r="AE234" i="10" s="1"/>
  <c r="AD236" i="10"/>
  <c r="AE236" i="10" s="1"/>
  <c r="AD238" i="10"/>
  <c r="AE238" i="10" s="1"/>
  <c r="AD240" i="10"/>
  <c r="AE240" i="10" s="1"/>
  <c r="G240" i="10" s="1"/>
  <c r="AD242" i="10"/>
  <c r="AE242" i="10" s="1"/>
  <c r="AG242" i="10" s="1"/>
  <c r="AD244" i="10"/>
  <c r="AE244" i="10" s="1"/>
  <c r="AD246" i="10"/>
  <c r="AE246" i="10" s="1"/>
  <c r="AD248" i="10"/>
  <c r="AE248" i="10" s="1"/>
  <c r="AD250" i="10"/>
  <c r="AE250" i="10" s="1"/>
  <c r="AD252" i="10"/>
  <c r="AE252" i="10" s="1"/>
  <c r="AD254" i="10"/>
  <c r="AE254" i="10" s="1"/>
  <c r="AD256" i="10"/>
  <c r="AE256" i="10" s="1"/>
  <c r="G256" i="10" s="1"/>
  <c r="AD258" i="10"/>
  <c r="AE258" i="10" s="1"/>
  <c r="AH258" i="10" s="1"/>
  <c r="AD260" i="10"/>
  <c r="AE260" i="10" s="1"/>
  <c r="AD262" i="10"/>
  <c r="AE262" i="10" s="1"/>
  <c r="AD264" i="10"/>
  <c r="AE264" i="10" s="1"/>
  <c r="AD266" i="10"/>
  <c r="AE266" i="10" s="1"/>
  <c r="AD301" i="10"/>
  <c r="AE301" i="10" s="1"/>
  <c r="AD303" i="10"/>
  <c r="AE303" i="10" s="1"/>
  <c r="AD305" i="10"/>
  <c r="AE305" i="10" s="1"/>
  <c r="G305" i="10" s="1"/>
  <c r="AD307" i="10"/>
  <c r="AE307" i="10" s="1"/>
  <c r="AF307" i="10" s="1"/>
  <c r="AD309" i="10"/>
  <c r="AE309" i="10" s="1"/>
  <c r="AD311" i="10"/>
  <c r="AE311" i="10" s="1"/>
  <c r="AD313" i="10"/>
  <c r="AE313" i="10" s="1"/>
  <c r="AD315" i="10"/>
  <c r="AE315" i="10" s="1"/>
  <c r="AD317" i="10"/>
  <c r="AE317" i="10" s="1"/>
  <c r="AD319" i="10"/>
  <c r="AE319" i="10" s="1"/>
  <c r="AD321" i="10"/>
  <c r="AE321" i="10" s="1"/>
  <c r="G321" i="10" s="1"/>
  <c r="AD323" i="10"/>
  <c r="AE323" i="10" s="1"/>
  <c r="AH323" i="10" s="1"/>
  <c r="AD325" i="10"/>
  <c r="AE325" i="10" s="1"/>
  <c r="AD327" i="10"/>
  <c r="AE327" i="10" s="1"/>
  <c r="AD329" i="10"/>
  <c r="AE329" i="10" s="1"/>
  <c r="AD331" i="10"/>
  <c r="AE331" i="10" s="1"/>
  <c r="AD333" i="10"/>
  <c r="AE333" i="10" s="1"/>
  <c r="AD335" i="10"/>
  <c r="AE335" i="10" s="1"/>
  <c r="AD337" i="10"/>
  <c r="AE337" i="10" s="1"/>
  <c r="G337" i="10" s="1"/>
  <c r="AD339" i="10"/>
  <c r="AE339" i="10" s="1"/>
  <c r="AD341" i="10"/>
  <c r="AE341" i="10" s="1"/>
  <c r="AD343" i="10"/>
  <c r="AE343" i="10" s="1"/>
  <c r="AD345" i="10"/>
  <c r="AE345" i="10" s="1"/>
  <c r="AD347" i="10"/>
  <c r="AE347" i="10" s="1"/>
  <c r="AD349" i="10"/>
  <c r="AE349" i="10" s="1"/>
  <c r="AD351" i="10"/>
  <c r="AE351" i="10" s="1"/>
  <c r="AD353" i="10"/>
  <c r="AE353" i="10" s="1"/>
  <c r="G353" i="10" s="1"/>
  <c r="AD355" i="10"/>
  <c r="AE355" i="10" s="1"/>
  <c r="AD357" i="10"/>
  <c r="AE357" i="10" s="1"/>
  <c r="AD359" i="10"/>
  <c r="AE359" i="10" s="1"/>
  <c r="AD361" i="10"/>
  <c r="AE361" i="10" s="1"/>
  <c r="AD363" i="10"/>
  <c r="AE363" i="10" s="1"/>
  <c r="AD365" i="10"/>
  <c r="AE365" i="10" s="1"/>
  <c r="AD367" i="10"/>
  <c r="AE367" i="10" s="1"/>
  <c r="AD369" i="10"/>
  <c r="AE369" i="10" s="1"/>
  <c r="G369" i="10" s="1"/>
  <c r="AD371" i="10"/>
  <c r="AE371" i="10" s="1"/>
  <c r="AG371" i="10" s="1"/>
  <c r="AD373" i="10"/>
  <c r="AE373" i="10" s="1"/>
  <c r="AD375" i="10"/>
  <c r="AE375" i="10" s="1"/>
  <c r="AD377" i="10"/>
  <c r="AE377" i="10" s="1"/>
  <c r="AD379" i="10"/>
  <c r="AE379" i="10" s="1"/>
  <c r="AD381" i="10"/>
  <c r="AE381" i="10" s="1"/>
  <c r="AD383" i="10"/>
  <c r="AE383" i="10" s="1"/>
  <c r="AD385" i="10"/>
  <c r="AE385" i="10" s="1"/>
  <c r="G385" i="10" s="1"/>
  <c r="AD387" i="10"/>
  <c r="AE387" i="10" s="1"/>
  <c r="AD389" i="10"/>
  <c r="AE389" i="10" s="1"/>
  <c r="AD391" i="10"/>
  <c r="AE391" i="10" s="1"/>
  <c r="AD393" i="10"/>
  <c r="AE393" i="10" s="1"/>
  <c r="AD395" i="10"/>
  <c r="AE395" i="10" s="1"/>
  <c r="AD397" i="10"/>
  <c r="AE397" i="10" s="1"/>
  <c r="AD399" i="10"/>
  <c r="AE399" i="10" s="1"/>
  <c r="AD401" i="10"/>
  <c r="AE401" i="10" s="1"/>
  <c r="G401" i="10" s="1"/>
  <c r="AD403" i="10"/>
  <c r="AE403" i="10" s="1"/>
  <c r="AG403" i="10" s="1"/>
  <c r="AD405" i="10"/>
  <c r="AE405" i="10" s="1"/>
  <c r="AD407" i="10"/>
  <c r="AE407" i="10" s="1"/>
  <c r="AD409" i="10"/>
  <c r="AE409" i="10" s="1"/>
  <c r="AD411" i="10"/>
  <c r="AE411" i="10" s="1"/>
  <c r="AD413" i="10"/>
  <c r="AE413" i="10" s="1"/>
  <c r="AD415" i="10"/>
  <c r="AE415" i="10" s="1"/>
  <c r="AD417" i="10"/>
  <c r="AE417" i="10" s="1"/>
  <c r="G417" i="10" s="1"/>
  <c r="AD419" i="10"/>
  <c r="AE419" i="10" s="1"/>
  <c r="AD421" i="10"/>
  <c r="AE421" i="10" s="1"/>
  <c r="AD423" i="10"/>
  <c r="AE423" i="10" s="1"/>
  <c r="AD425" i="10"/>
  <c r="AE425" i="10" s="1"/>
  <c r="AD427" i="10"/>
  <c r="AE427" i="10" s="1"/>
  <c r="AD429" i="10"/>
  <c r="AE429" i="10" s="1"/>
  <c r="AD431" i="10"/>
  <c r="AE431" i="10" s="1"/>
  <c r="AD433" i="10"/>
  <c r="AE433" i="10" s="1"/>
  <c r="G433" i="10" s="1"/>
  <c r="AD435" i="10"/>
  <c r="AE435" i="10" s="1"/>
  <c r="AG435" i="10" s="1"/>
  <c r="AD437" i="10"/>
  <c r="AE437" i="10" s="1"/>
  <c r="AD268" i="10"/>
  <c r="AE268" i="10" s="1"/>
  <c r="AD270" i="10"/>
  <c r="AE270" i="10" s="1"/>
  <c r="AD272" i="10"/>
  <c r="AE272" i="10" s="1"/>
  <c r="AD274" i="10"/>
  <c r="AE274" i="10" s="1"/>
  <c r="AD276" i="10"/>
  <c r="AE276" i="10" s="1"/>
  <c r="AD278" i="10"/>
  <c r="AE278" i="10" s="1"/>
  <c r="G278" i="10" s="1"/>
  <c r="AD280" i="10"/>
  <c r="AE280" i="10" s="1"/>
  <c r="AD282" i="10"/>
  <c r="AE282" i="10" s="1"/>
  <c r="AD284" i="10"/>
  <c r="AE284" i="10" s="1"/>
  <c r="AD286" i="10"/>
  <c r="AE286" i="10" s="1"/>
  <c r="AD288" i="10"/>
  <c r="AE288" i="10" s="1"/>
  <c r="AD290" i="10"/>
  <c r="AE290" i="10" s="1"/>
  <c r="AD292" i="10"/>
  <c r="AE292" i="10" s="1"/>
  <c r="AD294" i="10"/>
  <c r="AE294" i="10" s="1"/>
  <c r="G294" i="10" s="1"/>
  <c r="AD296" i="10"/>
  <c r="AE296" i="10" s="1"/>
  <c r="AG296" i="10" s="1"/>
  <c r="AD298" i="10"/>
  <c r="AE298" i="10" s="1"/>
  <c r="AD300" i="10"/>
  <c r="AE300" i="10" s="1"/>
  <c r="AD302" i="10"/>
  <c r="AE302" i="10" s="1"/>
  <c r="AD304" i="10"/>
  <c r="AE304" i="10" s="1"/>
  <c r="AD306" i="10"/>
  <c r="AE306" i="10" s="1"/>
  <c r="AD308" i="10"/>
  <c r="AE308" i="10" s="1"/>
  <c r="AD310" i="10"/>
  <c r="AE310" i="10" s="1"/>
  <c r="AD312" i="10"/>
  <c r="AE312" i="10" s="1"/>
  <c r="AD314" i="10"/>
  <c r="AE314" i="10" s="1"/>
  <c r="AD316" i="10"/>
  <c r="AE316" i="10" s="1"/>
  <c r="AD318" i="10"/>
  <c r="AE318" i="10" s="1"/>
  <c r="AD320" i="10"/>
  <c r="AE320" i="10" s="1"/>
  <c r="AD322" i="10"/>
  <c r="AE322" i="10" s="1"/>
  <c r="AD324" i="10"/>
  <c r="AE324" i="10" s="1"/>
  <c r="AD326" i="10"/>
  <c r="AE326" i="10" s="1"/>
  <c r="G326" i="10" s="1"/>
  <c r="AD328" i="10"/>
  <c r="AE328" i="10" s="1"/>
  <c r="AD330" i="10"/>
  <c r="AE330" i="10" s="1"/>
  <c r="AD332" i="10"/>
  <c r="AE332" i="10" s="1"/>
  <c r="AD334" i="10"/>
  <c r="AE334" i="10" s="1"/>
  <c r="AD336" i="10"/>
  <c r="AE336" i="10" s="1"/>
  <c r="AD338" i="10"/>
  <c r="AE338" i="10" s="1"/>
  <c r="AD340" i="10"/>
  <c r="AE340" i="10" s="1"/>
  <c r="AD342" i="10"/>
  <c r="AE342" i="10" s="1"/>
  <c r="G342" i="10" s="1"/>
  <c r="AD344" i="10"/>
  <c r="AE344" i="10" s="1"/>
  <c r="AD346" i="10"/>
  <c r="AE346" i="10" s="1"/>
  <c r="AD348" i="10"/>
  <c r="AE348" i="10" s="1"/>
  <c r="AD350" i="10"/>
  <c r="AE350" i="10" s="1"/>
  <c r="AD352" i="10"/>
  <c r="AE352" i="10" s="1"/>
  <c r="AD354" i="10"/>
  <c r="AE354" i="10" s="1"/>
  <c r="AD356" i="10"/>
  <c r="AE356" i="10" s="1"/>
  <c r="AD358" i="10"/>
  <c r="AE358" i="10" s="1"/>
  <c r="G358" i="10" s="1"/>
  <c r="AD360" i="10"/>
  <c r="AE360" i="10" s="1"/>
  <c r="AH360" i="10" s="1"/>
  <c r="AD362" i="10"/>
  <c r="AE362" i="10" s="1"/>
  <c r="AD364" i="10"/>
  <c r="AE364" i="10" s="1"/>
  <c r="AD366" i="10"/>
  <c r="AE366" i="10" s="1"/>
  <c r="AD368" i="10"/>
  <c r="AE368" i="10" s="1"/>
  <c r="AD370" i="10"/>
  <c r="AE370" i="10" s="1"/>
  <c r="AD372" i="10"/>
  <c r="AE372" i="10" s="1"/>
  <c r="AD374" i="10"/>
  <c r="AE374" i="10" s="1"/>
  <c r="G374" i="10" s="1"/>
  <c r="AD376" i="10"/>
  <c r="AE376" i="10" s="1"/>
  <c r="AD378" i="10"/>
  <c r="AE378" i="10" s="1"/>
  <c r="AD380" i="10"/>
  <c r="AE380" i="10" s="1"/>
  <c r="AD382" i="10"/>
  <c r="AE382" i="10" s="1"/>
  <c r="AD384" i="10"/>
  <c r="AE384" i="10" s="1"/>
  <c r="AD386" i="10"/>
  <c r="AE386" i="10" s="1"/>
  <c r="AD388" i="10"/>
  <c r="AE388" i="10" s="1"/>
  <c r="AD390" i="10"/>
  <c r="AE390" i="10" s="1"/>
  <c r="AD392" i="10"/>
  <c r="AE392" i="10" s="1"/>
  <c r="AD394" i="10"/>
  <c r="AE394" i="10" s="1"/>
  <c r="AD396" i="10"/>
  <c r="AE396" i="10" s="1"/>
  <c r="AD398" i="10"/>
  <c r="AE398" i="10" s="1"/>
  <c r="AD400" i="10"/>
  <c r="AE400" i="10" s="1"/>
  <c r="AD402" i="10"/>
  <c r="AE402" i="10" s="1"/>
  <c r="AD404" i="10"/>
  <c r="AE404" i="10" s="1"/>
  <c r="AD406" i="10"/>
  <c r="AE406" i="10" s="1"/>
  <c r="G406" i="10" s="1"/>
  <c r="AD408" i="10"/>
  <c r="AE408" i="10" s="1"/>
  <c r="AF408" i="10" s="1"/>
  <c r="AD410" i="10"/>
  <c r="AE410" i="10" s="1"/>
  <c r="AD412" i="10"/>
  <c r="AE412" i="10" s="1"/>
  <c r="AD414" i="10"/>
  <c r="AE414" i="10" s="1"/>
  <c r="AD416" i="10"/>
  <c r="AE416" i="10" s="1"/>
  <c r="AD418" i="10"/>
  <c r="AE418" i="10" s="1"/>
  <c r="AD420" i="10"/>
  <c r="AE420" i="10" s="1"/>
  <c r="AD422" i="10"/>
  <c r="AE422" i="10" s="1"/>
  <c r="G422" i="10" s="1"/>
  <c r="AD424" i="10"/>
  <c r="AE424" i="10" s="1"/>
  <c r="AD426" i="10"/>
  <c r="AE426" i="10" s="1"/>
  <c r="AD428" i="10"/>
  <c r="AE428" i="10" s="1"/>
  <c r="AD430" i="10"/>
  <c r="AE430" i="10" s="1"/>
  <c r="AD432" i="10"/>
  <c r="AE432" i="10" s="1"/>
  <c r="AD434" i="10"/>
  <c r="AE434" i="10" s="1"/>
  <c r="AD436" i="10"/>
  <c r="AE436" i="10" s="1"/>
  <c r="AD439" i="10"/>
  <c r="AE439" i="10" s="1"/>
  <c r="AD441" i="10"/>
  <c r="AE441" i="10" s="1"/>
  <c r="AG441" i="10" s="1"/>
  <c r="AD443" i="10"/>
  <c r="AE443" i="10" s="1"/>
  <c r="AD445" i="10"/>
  <c r="AE445" i="10" s="1"/>
  <c r="AD447" i="10"/>
  <c r="AE447" i="10" s="1"/>
  <c r="AD449" i="10"/>
  <c r="AE449" i="10" s="1"/>
  <c r="AD451" i="10"/>
  <c r="AE451" i="10" s="1"/>
  <c r="AD453" i="10"/>
  <c r="AE453" i="10" s="1"/>
  <c r="AD455" i="10"/>
  <c r="AE455" i="10" s="1"/>
  <c r="G455" i="10" s="1"/>
  <c r="AD457" i="10"/>
  <c r="AE457" i="10" s="1"/>
  <c r="AD459" i="10"/>
  <c r="AE459" i="10" s="1"/>
  <c r="AD461" i="10"/>
  <c r="AE461" i="10" s="1"/>
  <c r="AD463" i="10"/>
  <c r="AE463" i="10" s="1"/>
  <c r="AD465" i="10"/>
  <c r="AE465" i="10" s="1"/>
  <c r="AD467" i="10"/>
  <c r="AE467" i="10" s="1"/>
  <c r="AD469" i="10"/>
  <c r="AE469" i="10" s="1"/>
  <c r="AD471" i="10"/>
  <c r="AE471" i="10" s="1"/>
  <c r="G471" i="10" s="1"/>
  <c r="AD473" i="10"/>
  <c r="AE473" i="10" s="1"/>
  <c r="AD475" i="10"/>
  <c r="AE475" i="10" s="1"/>
  <c r="AD477" i="10"/>
  <c r="AE477" i="10" s="1"/>
  <c r="AD479" i="10"/>
  <c r="AE479" i="10" s="1"/>
  <c r="AD481" i="10"/>
  <c r="AE481" i="10" s="1"/>
  <c r="AD483" i="10"/>
  <c r="AE483" i="10" s="1"/>
  <c r="AD485" i="10"/>
  <c r="AE485" i="10" s="1"/>
  <c r="AD487" i="10"/>
  <c r="AE487" i="10" s="1"/>
  <c r="G487" i="10" s="1"/>
  <c r="AD489" i="10"/>
  <c r="AE489" i="10" s="1"/>
  <c r="AF489" i="10" s="1"/>
  <c r="AD491" i="10"/>
  <c r="AE491" i="10" s="1"/>
  <c r="AD493" i="10"/>
  <c r="AE493" i="10" s="1"/>
  <c r="AD495" i="10"/>
  <c r="AE495" i="10" s="1"/>
  <c r="AD497" i="10"/>
  <c r="AE497" i="10" s="1"/>
  <c r="AD499" i="10"/>
  <c r="AE499" i="10" s="1"/>
  <c r="AD501" i="10"/>
  <c r="AE501" i="10" s="1"/>
  <c r="AD503" i="10"/>
  <c r="AE503" i="10" s="1"/>
  <c r="AD505" i="10"/>
  <c r="AE505" i="10" s="1"/>
  <c r="AH505" i="10" s="1"/>
  <c r="AD507" i="10"/>
  <c r="AE507" i="10" s="1"/>
  <c r="AD509" i="10"/>
  <c r="AE509" i="10" s="1"/>
  <c r="AD511" i="10"/>
  <c r="AE511" i="10" s="1"/>
  <c r="AD513" i="10"/>
  <c r="AE513" i="10" s="1"/>
  <c r="AD515" i="10"/>
  <c r="AE515" i="10" s="1"/>
  <c r="AD517" i="10"/>
  <c r="AE517" i="10" s="1"/>
  <c r="AD519" i="10"/>
  <c r="AE519" i="10" s="1"/>
  <c r="AD521" i="10"/>
  <c r="AE521" i="10" s="1"/>
  <c r="AG521" i="10" s="1"/>
  <c r="AD523" i="10"/>
  <c r="AE523" i="10" s="1"/>
  <c r="AD525" i="10"/>
  <c r="AE525" i="10" s="1"/>
  <c r="AD527" i="10"/>
  <c r="AE527" i="10" s="1"/>
  <c r="AD529" i="10"/>
  <c r="AE529" i="10" s="1"/>
  <c r="AD531" i="10"/>
  <c r="AE531" i="10" s="1"/>
  <c r="AD533" i="10"/>
  <c r="AE533" i="10" s="1"/>
  <c r="AD535" i="10"/>
  <c r="AE535" i="10" s="1"/>
  <c r="AD537" i="10"/>
  <c r="AE537" i="10" s="1"/>
  <c r="AH537" i="10" s="1"/>
  <c r="AD539" i="10"/>
  <c r="AE539" i="10" s="1"/>
  <c r="AD541" i="10"/>
  <c r="AE541" i="10" s="1"/>
  <c r="AD543" i="10"/>
  <c r="AE543" i="10" s="1"/>
  <c r="AD545" i="10"/>
  <c r="AE545" i="10" s="1"/>
  <c r="AD547" i="10"/>
  <c r="AE547" i="10" s="1"/>
  <c r="AD549" i="10"/>
  <c r="AE549" i="10" s="1"/>
  <c r="AD551" i="10"/>
  <c r="AE551" i="10" s="1"/>
  <c r="AD553" i="10"/>
  <c r="AE553" i="10" s="1"/>
  <c r="AH553" i="10" s="1"/>
  <c r="AD555" i="10"/>
  <c r="AE555" i="10" s="1"/>
  <c r="AD557" i="10"/>
  <c r="AE557" i="10" s="1"/>
  <c r="AD559" i="10"/>
  <c r="AE559" i="10" s="1"/>
  <c r="AD561" i="10"/>
  <c r="AE561" i="10" s="1"/>
  <c r="AD563" i="10"/>
  <c r="AE563" i="10" s="1"/>
  <c r="AD565" i="10"/>
  <c r="AE565" i="10" s="1"/>
  <c r="AD567" i="10"/>
  <c r="AE567" i="10" s="1"/>
  <c r="AG567" i="10" s="1"/>
  <c r="AD569" i="10"/>
  <c r="AE569" i="10" s="1"/>
  <c r="AH569" i="10" s="1"/>
  <c r="AD571" i="10"/>
  <c r="AE571" i="10" s="1"/>
  <c r="AD573" i="10"/>
  <c r="AE573" i="10" s="1"/>
  <c r="AD575" i="10"/>
  <c r="AE575" i="10" s="1"/>
  <c r="AD577" i="10"/>
  <c r="AE577" i="10" s="1"/>
  <c r="AD579" i="10"/>
  <c r="AE579" i="10" s="1"/>
  <c r="AD581" i="10"/>
  <c r="AE581" i="10" s="1"/>
  <c r="AD583" i="10"/>
  <c r="AE583" i="10" s="1"/>
  <c r="AD585" i="10"/>
  <c r="AE585" i="10" s="1"/>
  <c r="AG585" i="10" s="1"/>
  <c r="AD587" i="10"/>
  <c r="AE587" i="10" s="1"/>
  <c r="AD589" i="10"/>
  <c r="AE589" i="10" s="1"/>
  <c r="AD591" i="10"/>
  <c r="AE591" i="10" s="1"/>
  <c r="AD593" i="10"/>
  <c r="AE593" i="10" s="1"/>
  <c r="AD595" i="10"/>
  <c r="AE595" i="10" s="1"/>
  <c r="AD597" i="10"/>
  <c r="AE597" i="10" s="1"/>
  <c r="AD599" i="10"/>
  <c r="AE599" i="10" s="1"/>
  <c r="AF599" i="10" s="1"/>
  <c r="AD601" i="10"/>
  <c r="AE601" i="10" s="1"/>
  <c r="AD603" i="10"/>
  <c r="AE603" i="10" s="1"/>
  <c r="AD605" i="10"/>
  <c r="AE605" i="10" s="1"/>
  <c r="AD607" i="10"/>
  <c r="AE607" i="10" s="1"/>
  <c r="AD438" i="10"/>
  <c r="AE438" i="10" s="1"/>
  <c r="AD440" i="10"/>
  <c r="AE440" i="10" s="1"/>
  <c r="AD442" i="10"/>
  <c r="AE442" i="10" s="1"/>
  <c r="AD444" i="10"/>
  <c r="AE444" i="10" s="1"/>
  <c r="AD446" i="10"/>
  <c r="AE446" i="10" s="1"/>
  <c r="AG446" i="10" s="1"/>
  <c r="AD448" i="10"/>
  <c r="AE448" i="10" s="1"/>
  <c r="AD450" i="10"/>
  <c r="AE450" i="10" s="1"/>
  <c r="AD452" i="10"/>
  <c r="AE452" i="10" s="1"/>
  <c r="AD454" i="10"/>
  <c r="AE454" i="10" s="1"/>
  <c r="AD456" i="10"/>
  <c r="AE456" i="10" s="1"/>
  <c r="AD458" i="10"/>
  <c r="AE458" i="10" s="1"/>
  <c r="AD460" i="10"/>
  <c r="AE460" i="10" s="1"/>
  <c r="AH460" i="10" s="1"/>
  <c r="AD462" i="10"/>
  <c r="AE462" i="10" s="1"/>
  <c r="AH462" i="10" s="1"/>
  <c r="AD464" i="10"/>
  <c r="AE464" i="10" s="1"/>
  <c r="AD466" i="10"/>
  <c r="AE466" i="10" s="1"/>
  <c r="AD468" i="10"/>
  <c r="AE468" i="10" s="1"/>
  <c r="AD470" i="10"/>
  <c r="AE470" i="10" s="1"/>
  <c r="AD472" i="10"/>
  <c r="AE472" i="10" s="1"/>
  <c r="AD474" i="10"/>
  <c r="AE474" i="10" s="1"/>
  <c r="AD476" i="10"/>
  <c r="AE476" i="10" s="1"/>
  <c r="AH476" i="10" s="1"/>
  <c r="AD478" i="10"/>
  <c r="AE478" i="10" s="1"/>
  <c r="AF478" i="10" s="1"/>
  <c r="AD480" i="10"/>
  <c r="AE480" i="10" s="1"/>
  <c r="AD482" i="10"/>
  <c r="AE482" i="10" s="1"/>
  <c r="AD484" i="10"/>
  <c r="AE484" i="10" s="1"/>
  <c r="AD486" i="10"/>
  <c r="AE486" i="10" s="1"/>
  <c r="AD488" i="10"/>
  <c r="AE488" i="10" s="1"/>
  <c r="AD490" i="10"/>
  <c r="AE490" i="10" s="1"/>
  <c r="AD492" i="10"/>
  <c r="AE492" i="10" s="1"/>
  <c r="AH492" i="10" s="1"/>
  <c r="AD494" i="10"/>
  <c r="AE494" i="10" s="1"/>
  <c r="AF494" i="10" s="1"/>
  <c r="AD496" i="10"/>
  <c r="AE496" i="10" s="1"/>
  <c r="AD498" i="10"/>
  <c r="AE498" i="10" s="1"/>
  <c r="AD500" i="10"/>
  <c r="AE500" i="10" s="1"/>
  <c r="AD502" i="10"/>
  <c r="AE502" i="10" s="1"/>
  <c r="AD504" i="10"/>
  <c r="AE504" i="10" s="1"/>
  <c r="AD506" i="10"/>
  <c r="AE506" i="10" s="1"/>
  <c r="AD508" i="10"/>
  <c r="AE508" i="10" s="1"/>
  <c r="AF508" i="10" s="1"/>
  <c r="AD510" i="10"/>
  <c r="AE510" i="10" s="1"/>
  <c r="AD512" i="10"/>
  <c r="AE512" i="10" s="1"/>
  <c r="AD514" i="10"/>
  <c r="AE514" i="10" s="1"/>
  <c r="AD516" i="10"/>
  <c r="AE516" i="10" s="1"/>
  <c r="AD518" i="10"/>
  <c r="AE518" i="10" s="1"/>
  <c r="AD520" i="10"/>
  <c r="AE520" i="10" s="1"/>
  <c r="AD522" i="10"/>
  <c r="AE522" i="10" s="1"/>
  <c r="AD524" i="10"/>
  <c r="AE524" i="10" s="1"/>
  <c r="AG524" i="10" s="1"/>
  <c r="AD526" i="10"/>
  <c r="AE526" i="10" s="1"/>
  <c r="AF526" i="10" s="1"/>
  <c r="AD528" i="10"/>
  <c r="AE528" i="10" s="1"/>
  <c r="AD530" i="10"/>
  <c r="AE530" i="10" s="1"/>
  <c r="AD532" i="10"/>
  <c r="AE532" i="10" s="1"/>
  <c r="AD534" i="10"/>
  <c r="AE534" i="10" s="1"/>
  <c r="AD536" i="10"/>
  <c r="AE536" i="10" s="1"/>
  <c r="AD538" i="10"/>
  <c r="AE538" i="10" s="1"/>
  <c r="AD540" i="10"/>
  <c r="AE540" i="10" s="1"/>
  <c r="AF540" i="10" s="1"/>
  <c r="AD542" i="10"/>
  <c r="AE542" i="10" s="1"/>
  <c r="AD544" i="10"/>
  <c r="AE544" i="10" s="1"/>
  <c r="AD546" i="10"/>
  <c r="AE546" i="10" s="1"/>
  <c r="AD548" i="10"/>
  <c r="AE548" i="10" s="1"/>
  <c r="AD550" i="10"/>
  <c r="AE550" i="10" s="1"/>
  <c r="AD552" i="10"/>
  <c r="AE552" i="10" s="1"/>
  <c r="AD554" i="10"/>
  <c r="AE554" i="10" s="1"/>
  <c r="AD556" i="10"/>
  <c r="AE556" i="10" s="1"/>
  <c r="AH556" i="10" s="1"/>
  <c r="AD558" i="10"/>
  <c r="AE558" i="10" s="1"/>
  <c r="AD560" i="10"/>
  <c r="AE560" i="10" s="1"/>
  <c r="AD562" i="10"/>
  <c r="AE562" i="10" s="1"/>
  <c r="AD564" i="10"/>
  <c r="AE564" i="10" s="1"/>
  <c r="AD566" i="10"/>
  <c r="AE566" i="10" s="1"/>
  <c r="AD568" i="10"/>
  <c r="AE568" i="10" s="1"/>
  <c r="AD570" i="10"/>
  <c r="AE570" i="10" s="1"/>
  <c r="AD572" i="10"/>
  <c r="AE572" i="10" s="1"/>
  <c r="AF572" i="10" s="1"/>
  <c r="AD574" i="10"/>
  <c r="AE574" i="10" s="1"/>
  <c r="AD576" i="10"/>
  <c r="AE576" i="10" s="1"/>
  <c r="AD578" i="10"/>
  <c r="AE578" i="10" s="1"/>
  <c r="AD580" i="10"/>
  <c r="AE580" i="10" s="1"/>
  <c r="AD582" i="10"/>
  <c r="AE582" i="10" s="1"/>
  <c r="AD584" i="10"/>
  <c r="AE584" i="10" s="1"/>
  <c r="AD586" i="10"/>
  <c r="AE586" i="10" s="1"/>
  <c r="AD588" i="10"/>
  <c r="AE588" i="10" s="1"/>
  <c r="AD590" i="10"/>
  <c r="AE590" i="10" s="1"/>
  <c r="AD592" i="10"/>
  <c r="AE592" i="10" s="1"/>
  <c r="AD594" i="10"/>
  <c r="AE594" i="10" s="1"/>
  <c r="AD596" i="10"/>
  <c r="AE596" i="10" s="1"/>
  <c r="AD598" i="10"/>
  <c r="AE598" i="10" s="1"/>
  <c r="AD600" i="10"/>
  <c r="AE600" i="10" s="1"/>
  <c r="AD602" i="10"/>
  <c r="AE602" i="10" s="1"/>
  <c r="AD604" i="10"/>
  <c r="AE604" i="10" s="1"/>
  <c r="AH604" i="10" s="1"/>
  <c r="AD606" i="10"/>
  <c r="AE606" i="10" s="1"/>
  <c r="AD608" i="10"/>
  <c r="AE608" i="10" s="1"/>
  <c r="AF105" i="10"/>
  <c r="AH105" i="10"/>
  <c r="AG105" i="10"/>
  <c r="AF153" i="10"/>
  <c r="AG153" i="10"/>
  <c r="AH153" i="10"/>
  <c r="AH171" i="10"/>
  <c r="AH189" i="10"/>
  <c r="AF217" i="10"/>
  <c r="AH217" i="10"/>
  <c r="AG217" i="10"/>
  <c r="AF233" i="10"/>
  <c r="AH233" i="10"/>
  <c r="AG233" i="10"/>
  <c r="AF305" i="10"/>
  <c r="AG305" i="10"/>
  <c r="AH305" i="10"/>
  <c r="AF353" i="10"/>
  <c r="AH353" i="10"/>
  <c r="AG353" i="10"/>
  <c r="AF369" i="10"/>
  <c r="AH369" i="10"/>
  <c r="AG369" i="10"/>
  <c r="AF471" i="10"/>
  <c r="AH471" i="10"/>
  <c r="AG471" i="10"/>
  <c r="AF80" i="10"/>
  <c r="AG80" i="10"/>
  <c r="AH80" i="10"/>
  <c r="AG136" i="10"/>
  <c r="AH146" i="10"/>
  <c r="AF160" i="10"/>
  <c r="AH160" i="10"/>
  <c r="AG160" i="10"/>
  <c r="AF178" i="10"/>
  <c r="AF240" i="10"/>
  <c r="AH240" i="10"/>
  <c r="AG240" i="10"/>
  <c r="AF310" i="10"/>
  <c r="AG310" i="10"/>
  <c r="AH328" i="10"/>
  <c r="AF342" i="10"/>
  <c r="AH342" i="10"/>
  <c r="AG342" i="10"/>
  <c r="AG392" i="10"/>
  <c r="AF422" i="10"/>
  <c r="AH422" i="10"/>
  <c r="AG422" i="10"/>
  <c r="AF121" i="10"/>
  <c r="AH121" i="10"/>
  <c r="AG121" i="10"/>
  <c r="AF139" i="10"/>
  <c r="AF281" i="10"/>
  <c r="AH281" i="10"/>
  <c r="AG281" i="10"/>
  <c r="AF321" i="10"/>
  <c r="AH321" i="10"/>
  <c r="AG321" i="10"/>
  <c r="AF439" i="10"/>
  <c r="AG439" i="10"/>
  <c r="AG473" i="10"/>
  <c r="AF128" i="10"/>
  <c r="AG128" i="10"/>
  <c r="AH128" i="10"/>
  <c r="AF224" i="10"/>
  <c r="AH224" i="10"/>
  <c r="AG224" i="10"/>
  <c r="AF278" i="10"/>
  <c r="AH278" i="10"/>
  <c r="AG278" i="10"/>
  <c r="AF358" i="10"/>
  <c r="AH358" i="10"/>
  <c r="AG358" i="10"/>
  <c r="AF113" i="10"/>
  <c r="AF185" i="10"/>
  <c r="AH185" i="10"/>
  <c r="AG185" i="10"/>
  <c r="AF249" i="10"/>
  <c r="AH249" i="10"/>
  <c r="AG249" i="10"/>
  <c r="AF265" i="10"/>
  <c r="AH265" i="10"/>
  <c r="AG265" i="10"/>
  <c r="AF337" i="10"/>
  <c r="AH337" i="10"/>
  <c r="AG337" i="10"/>
  <c r="AF417" i="10"/>
  <c r="AH417" i="10"/>
  <c r="AG417" i="10"/>
  <c r="AF433" i="10"/>
  <c r="AH433" i="10"/>
  <c r="AG433" i="10"/>
  <c r="AF455" i="10"/>
  <c r="AH455" i="10"/>
  <c r="AG455" i="10"/>
  <c r="AF487" i="10"/>
  <c r="AH487" i="10"/>
  <c r="AG487" i="10"/>
  <c r="AF535" i="10"/>
  <c r="AH535" i="10"/>
  <c r="AG583" i="10"/>
  <c r="AH583" i="10"/>
  <c r="AF63" i="10"/>
  <c r="AH63" i="10"/>
  <c r="AG63" i="10"/>
  <c r="AF89" i="10"/>
  <c r="AH89" i="10"/>
  <c r="AG89" i="10"/>
  <c r="AF137" i="10"/>
  <c r="AH137" i="10"/>
  <c r="AG137" i="10"/>
  <c r="AF169" i="10"/>
  <c r="AH169" i="10"/>
  <c r="AG169" i="10"/>
  <c r="AH209" i="10"/>
  <c r="AF297" i="10"/>
  <c r="AG297" i="10"/>
  <c r="AH297" i="10"/>
  <c r="AH387" i="10"/>
  <c r="AF503" i="10"/>
  <c r="AF519" i="10"/>
  <c r="AG519" i="10"/>
  <c r="AG551" i="10"/>
  <c r="AF67" i="10"/>
  <c r="AH67" i="10"/>
  <c r="AG67" i="10"/>
  <c r="AH79" i="10"/>
  <c r="AG79" i="10"/>
  <c r="AH93" i="10"/>
  <c r="AG107" i="10"/>
  <c r="AF187" i="10"/>
  <c r="AF201" i="10"/>
  <c r="AG201" i="10"/>
  <c r="AH201" i="10"/>
  <c r="AH219" i="10"/>
  <c r="AF401" i="10"/>
  <c r="AH401" i="10"/>
  <c r="AG401" i="10"/>
  <c r="AF96" i="10"/>
  <c r="AH96" i="10"/>
  <c r="AG96" i="10"/>
  <c r="AF144" i="10"/>
  <c r="AG144" i="10"/>
  <c r="AH144" i="10"/>
  <c r="AF294" i="10"/>
  <c r="AH294" i="10"/>
  <c r="AG294" i="10"/>
  <c r="AF374" i="10"/>
  <c r="AH374" i="10"/>
  <c r="AG374" i="10"/>
  <c r="AF390" i="10"/>
  <c r="AG390" i="10"/>
  <c r="AF406" i="10"/>
  <c r="AH406" i="10"/>
  <c r="AG406" i="10"/>
  <c r="AG424" i="10"/>
  <c r="AH444" i="10"/>
  <c r="AF460" i="10"/>
  <c r="AG492" i="10"/>
  <c r="AF91" i="10"/>
  <c r="AG91" i="10"/>
  <c r="AH91" i="10"/>
  <c r="AH125" i="10"/>
  <c r="AG145" i="10"/>
  <c r="AG203" i="10"/>
  <c r="AG355" i="10"/>
  <c r="AF385" i="10"/>
  <c r="AH385" i="10"/>
  <c r="AG385" i="10"/>
  <c r="AF64" i="10"/>
  <c r="AG64" i="10"/>
  <c r="AH64" i="10"/>
  <c r="AF112" i="10"/>
  <c r="AH112" i="10"/>
  <c r="AG112" i="10"/>
  <c r="AF176" i="10"/>
  <c r="AG176" i="10"/>
  <c r="AH176" i="10"/>
  <c r="AF192" i="10"/>
  <c r="AG192" i="10"/>
  <c r="AH192" i="10"/>
  <c r="AF208" i="10"/>
  <c r="AG208" i="10"/>
  <c r="AH208" i="10"/>
  <c r="AF256" i="10"/>
  <c r="AG256" i="10"/>
  <c r="AH256" i="10"/>
  <c r="AF326" i="10"/>
  <c r="AH326" i="10"/>
  <c r="AG326" i="10"/>
  <c r="AF376" i="10"/>
  <c r="AB61" i="10"/>
  <c r="AD61" i="10" s="1"/>
  <c r="AE61" i="10" s="1"/>
  <c r="G61" i="10" s="1"/>
  <c r="AB41" i="10"/>
  <c r="AD41" i="10" s="1"/>
  <c r="AE41" i="10" s="1"/>
  <c r="G41" i="10" s="1"/>
  <c r="AB31" i="10"/>
  <c r="AD31" i="10" s="1"/>
  <c r="AB32" i="10"/>
  <c r="AD32" i="10" s="1"/>
  <c r="AB33" i="10"/>
  <c r="AD33" i="10" s="1"/>
  <c r="AE33" i="10" s="1"/>
  <c r="G33" i="10" s="1"/>
  <c r="AB34" i="10"/>
  <c r="AD34" i="10" s="1"/>
  <c r="AE34" i="10" s="1"/>
  <c r="G34" i="10" s="1"/>
  <c r="AB35" i="10"/>
  <c r="AD35" i="10" s="1"/>
  <c r="AE35" i="10" s="1"/>
  <c r="G35" i="10" s="1"/>
  <c r="AB36" i="10"/>
  <c r="AD36" i="10" s="1"/>
  <c r="AE36" i="10" s="1"/>
  <c r="G36" i="10" s="1"/>
  <c r="AB37" i="10"/>
  <c r="AD37" i="10" s="1"/>
  <c r="AE37" i="10" s="1"/>
  <c r="G37" i="10" s="1"/>
  <c r="AB38" i="10"/>
  <c r="AD38" i="10" s="1"/>
  <c r="AE38" i="10" s="1"/>
  <c r="G38" i="10" s="1"/>
  <c r="AB40" i="10"/>
  <c r="AD40" i="10" s="1"/>
  <c r="AE40" i="10" s="1"/>
  <c r="G40" i="10" s="1"/>
  <c r="AB44" i="10"/>
  <c r="AD44" i="10" s="1"/>
  <c r="AE44" i="10" s="1"/>
  <c r="G44" i="10" s="1"/>
  <c r="AB47" i="10"/>
  <c r="AD47" i="10" s="1"/>
  <c r="AE47" i="10" s="1"/>
  <c r="G47" i="10" s="1"/>
  <c r="AB50" i="10"/>
  <c r="AD50" i="10" s="1"/>
  <c r="AE50" i="10" s="1"/>
  <c r="G50" i="10" s="1"/>
  <c r="AB51" i="10"/>
  <c r="AD51" i="10" s="1"/>
  <c r="AE51" i="10" s="1"/>
  <c r="G51" i="10" s="1"/>
  <c r="AB52" i="10"/>
  <c r="AD52" i="10" s="1"/>
  <c r="AE52" i="10" s="1"/>
  <c r="G52" i="10" s="1"/>
  <c r="AB42" i="10"/>
  <c r="AD42" i="10" s="1"/>
  <c r="AE42" i="10" s="1"/>
  <c r="G42" i="10" s="1"/>
  <c r="AB45" i="10"/>
  <c r="AD45" i="10" s="1"/>
  <c r="AE45" i="10" s="1"/>
  <c r="G45" i="10" s="1"/>
  <c r="AB48" i="10"/>
  <c r="AD48" i="10" s="1"/>
  <c r="AE48" i="10" s="1"/>
  <c r="G48" i="10" s="1"/>
  <c r="AB53" i="10"/>
  <c r="AD53" i="10" s="1"/>
  <c r="AE53" i="10" s="1"/>
  <c r="G53" i="10" s="1"/>
  <c r="AB55" i="10"/>
  <c r="AD55" i="10" s="1"/>
  <c r="AE55" i="10" s="1"/>
  <c r="G55" i="10" s="1"/>
  <c r="AB57" i="10"/>
  <c r="AD57" i="10" s="1"/>
  <c r="AE57" i="10" s="1"/>
  <c r="G57" i="10" s="1"/>
  <c r="AB59" i="10"/>
  <c r="AD59" i="10" s="1"/>
  <c r="AE59" i="10" s="1"/>
  <c r="G59" i="10" s="1"/>
  <c r="AB60" i="10"/>
  <c r="AD60" i="10" s="1"/>
  <c r="AE60" i="10" s="1"/>
  <c r="G60" i="10" s="1"/>
  <c r="AB39" i="10"/>
  <c r="AD39" i="10" s="1"/>
  <c r="AE39" i="10" s="1"/>
  <c r="G39" i="10" s="1"/>
  <c r="AB43" i="10"/>
  <c r="AD43" i="10" s="1"/>
  <c r="AE43" i="10" s="1"/>
  <c r="G43" i="10" s="1"/>
  <c r="AB46" i="10"/>
  <c r="AD46" i="10" s="1"/>
  <c r="AE46" i="10" s="1"/>
  <c r="G46" i="10" s="1"/>
  <c r="AB49" i="10"/>
  <c r="AD49" i="10" s="1"/>
  <c r="AE49" i="10" s="1"/>
  <c r="G49" i="10" s="1"/>
  <c r="AB54" i="10"/>
  <c r="AD54" i="10" s="1"/>
  <c r="AE54" i="10" s="1"/>
  <c r="G54" i="10" s="1"/>
  <c r="AB56" i="10"/>
  <c r="AD56" i="10" s="1"/>
  <c r="AE56" i="10" s="1"/>
  <c r="G56" i="10" s="1"/>
  <c r="AB58" i="10"/>
  <c r="AD58" i="10" s="1"/>
  <c r="AE58" i="10" s="1"/>
  <c r="G58" i="10" s="1"/>
  <c r="AB30" i="10"/>
  <c r="AD30" i="10" s="1"/>
  <c r="AB23" i="10"/>
  <c r="AB29" i="10"/>
  <c r="AB22" i="10"/>
  <c r="AB15" i="10"/>
  <c r="AB25" i="10"/>
  <c r="AB27" i="10"/>
  <c r="AB13" i="10"/>
  <c r="AB17" i="10"/>
  <c r="AB19" i="10"/>
  <c r="AB28" i="10"/>
  <c r="AB21" i="10"/>
  <c r="AB24" i="10"/>
  <c r="AB12" i="10"/>
  <c r="AB14" i="10"/>
  <c r="AB26" i="10"/>
  <c r="AB16" i="10"/>
  <c r="AB18" i="10"/>
  <c r="AB20" i="10"/>
  <c r="AA26" i="10"/>
  <c r="AA14" i="10"/>
  <c r="AA23" i="10"/>
  <c r="AA16" i="10"/>
  <c r="AA18" i="10"/>
  <c r="AA28" i="10"/>
  <c r="AA20" i="10"/>
  <c r="AA25" i="10"/>
  <c r="AA13" i="10"/>
  <c r="AA15" i="10"/>
  <c r="AA27" i="10"/>
  <c r="AA12" i="10"/>
  <c r="AA22" i="10"/>
  <c r="AA17" i="10"/>
  <c r="AA19" i="10"/>
  <c r="AA29" i="10"/>
  <c r="AA21" i="10"/>
  <c r="AA24" i="10"/>
  <c r="V12" i="4"/>
  <c r="AA12" i="4"/>
  <c r="S12" i="4"/>
  <c r="T12" i="4"/>
  <c r="Z12" i="4"/>
  <c r="S12" i="4" a="1"/>
  <c r="M12" i="4" a="1"/>
  <c r="M12" i="4"/>
  <c r="N12" i="4"/>
  <c r="Y12" i="4"/>
  <c r="H12" i="4"/>
  <c r="X12" i="4"/>
  <c r="AC13" i="1"/>
  <c r="AC15" i="1"/>
  <c r="AC16" i="1"/>
  <c r="AC17" i="1"/>
  <c r="AC18" i="1"/>
  <c r="AC19" i="1"/>
  <c r="AC20" i="1"/>
  <c r="AC21" i="1"/>
  <c r="AC22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300" i="1"/>
  <c r="AC301" i="1"/>
  <c r="AC302" i="1"/>
  <c r="AC303" i="1"/>
  <c r="AC304" i="1"/>
  <c r="AC305" i="1"/>
  <c r="AC306" i="1"/>
  <c r="AC307" i="1"/>
  <c r="AC308" i="1"/>
  <c r="AC309" i="1"/>
  <c r="AC310" i="1"/>
  <c r="AC311" i="1"/>
  <c r="AC312" i="1"/>
  <c r="AC313" i="1"/>
  <c r="AC314" i="1"/>
  <c r="AC315" i="1"/>
  <c r="AC316" i="1"/>
  <c r="AC317" i="1"/>
  <c r="AC318" i="1"/>
  <c r="AC319" i="1"/>
  <c r="AC320" i="1"/>
  <c r="AC321" i="1"/>
  <c r="AC322" i="1"/>
  <c r="AC323" i="1"/>
  <c r="AC324" i="1"/>
  <c r="AC325" i="1"/>
  <c r="AC326" i="1"/>
  <c r="AC327" i="1"/>
  <c r="AC328" i="1"/>
  <c r="AC329" i="1"/>
  <c r="AC330" i="1"/>
  <c r="AC331" i="1"/>
  <c r="AC332" i="1"/>
  <c r="AC333" i="1"/>
  <c r="AC334" i="1"/>
  <c r="AC335" i="1"/>
  <c r="AC336" i="1"/>
  <c r="AC337" i="1"/>
  <c r="AC338" i="1"/>
  <c r="AC339" i="1"/>
  <c r="AC340" i="1"/>
  <c r="AC341" i="1"/>
  <c r="AC342" i="1"/>
  <c r="AC343" i="1"/>
  <c r="AC344" i="1"/>
  <c r="AC345" i="1"/>
  <c r="AC346" i="1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59" i="1"/>
  <c r="AC360" i="1"/>
  <c r="AC361" i="1"/>
  <c r="AC362" i="1"/>
  <c r="AC363" i="1"/>
  <c r="AC364" i="1"/>
  <c r="AC365" i="1"/>
  <c r="AC366" i="1"/>
  <c r="AC367" i="1"/>
  <c r="AC368" i="1"/>
  <c r="AC369" i="1"/>
  <c r="AC370" i="1"/>
  <c r="AC371" i="1"/>
  <c r="AC372" i="1"/>
  <c r="AC373" i="1"/>
  <c r="AC374" i="1"/>
  <c r="AC375" i="1"/>
  <c r="AC376" i="1"/>
  <c r="AC377" i="1"/>
  <c r="AC378" i="1"/>
  <c r="AC379" i="1"/>
  <c r="AC380" i="1"/>
  <c r="AC381" i="1"/>
  <c r="AC382" i="1"/>
  <c r="AC383" i="1"/>
  <c r="AC384" i="1"/>
  <c r="AC385" i="1"/>
  <c r="AC386" i="1"/>
  <c r="AC387" i="1"/>
  <c r="AC388" i="1"/>
  <c r="AC389" i="1"/>
  <c r="AC390" i="1"/>
  <c r="AC391" i="1"/>
  <c r="AC392" i="1"/>
  <c r="AC393" i="1"/>
  <c r="AC394" i="1"/>
  <c r="AC395" i="1"/>
  <c r="AC396" i="1"/>
  <c r="AC397" i="1"/>
  <c r="AC398" i="1"/>
  <c r="AC399" i="1"/>
  <c r="AC400" i="1"/>
  <c r="AC401" i="1"/>
  <c r="AC402" i="1"/>
  <c r="AC403" i="1"/>
  <c r="AC404" i="1"/>
  <c r="AC405" i="1"/>
  <c r="AC406" i="1"/>
  <c r="AC407" i="1"/>
  <c r="AC408" i="1"/>
  <c r="AC409" i="1"/>
  <c r="AC410" i="1"/>
  <c r="AC411" i="1"/>
  <c r="AC412" i="1"/>
  <c r="AC413" i="1"/>
  <c r="AC414" i="1"/>
  <c r="AC415" i="1"/>
  <c r="AC416" i="1"/>
  <c r="AC417" i="1"/>
  <c r="AC418" i="1"/>
  <c r="AC419" i="1"/>
  <c r="AC420" i="1"/>
  <c r="AC421" i="1"/>
  <c r="AC422" i="1"/>
  <c r="AC423" i="1"/>
  <c r="AC424" i="1"/>
  <c r="AC425" i="1"/>
  <c r="AC426" i="1"/>
  <c r="AC427" i="1"/>
  <c r="AC428" i="1"/>
  <c r="AC429" i="1"/>
  <c r="AC430" i="1"/>
  <c r="AC431" i="1"/>
  <c r="AC432" i="1"/>
  <c r="AC433" i="1"/>
  <c r="AC434" i="1"/>
  <c r="AC435" i="1"/>
  <c r="AC436" i="1"/>
  <c r="AC437" i="1"/>
  <c r="AC438" i="1"/>
  <c r="AC439" i="1"/>
  <c r="AC440" i="1"/>
  <c r="AC441" i="1"/>
  <c r="AC442" i="1"/>
  <c r="AC443" i="1"/>
  <c r="AC444" i="1"/>
  <c r="AC445" i="1"/>
  <c r="AC446" i="1"/>
  <c r="AC447" i="1"/>
  <c r="AC448" i="1"/>
  <c r="AC449" i="1"/>
  <c r="AC450" i="1"/>
  <c r="AC451" i="1"/>
  <c r="AC452" i="1"/>
  <c r="AC453" i="1"/>
  <c r="AC454" i="1"/>
  <c r="AC455" i="1"/>
  <c r="AC456" i="1"/>
  <c r="AC457" i="1"/>
  <c r="AC458" i="1"/>
  <c r="AC459" i="1"/>
  <c r="AC460" i="1"/>
  <c r="AC461" i="1"/>
  <c r="AC462" i="1"/>
  <c r="AC463" i="1"/>
  <c r="AC464" i="1"/>
  <c r="AC465" i="1"/>
  <c r="AC466" i="1"/>
  <c r="AC467" i="1"/>
  <c r="AC468" i="1"/>
  <c r="AC469" i="1"/>
  <c r="AC470" i="1"/>
  <c r="AC471" i="1"/>
  <c r="AC472" i="1"/>
  <c r="AC473" i="1"/>
  <c r="AC474" i="1"/>
  <c r="AC475" i="1"/>
  <c r="AC476" i="1"/>
  <c r="AC477" i="1"/>
  <c r="AC478" i="1"/>
  <c r="AC479" i="1"/>
  <c r="AC480" i="1"/>
  <c r="AC481" i="1"/>
  <c r="AC482" i="1"/>
  <c r="AC483" i="1"/>
  <c r="AC484" i="1"/>
  <c r="AC485" i="1"/>
  <c r="AC486" i="1"/>
  <c r="AC487" i="1"/>
  <c r="AC488" i="1"/>
  <c r="AC489" i="1"/>
  <c r="AC490" i="1"/>
  <c r="AC491" i="1"/>
  <c r="AC492" i="1"/>
  <c r="AC493" i="1"/>
  <c r="AC494" i="1"/>
  <c r="AC495" i="1"/>
  <c r="AC496" i="1"/>
  <c r="AC497" i="1"/>
  <c r="AC498" i="1"/>
  <c r="AC499" i="1"/>
  <c r="AC500" i="1"/>
  <c r="AC501" i="1"/>
  <c r="AC502" i="1"/>
  <c r="AC503" i="1"/>
  <c r="AC504" i="1"/>
  <c r="AC505" i="1"/>
  <c r="AC506" i="1"/>
  <c r="AC507" i="1"/>
  <c r="AC508" i="1"/>
  <c r="AC509" i="1"/>
  <c r="AC510" i="1"/>
  <c r="AC511" i="1"/>
  <c r="AC512" i="1"/>
  <c r="AC513" i="1"/>
  <c r="AC514" i="1"/>
  <c r="AC515" i="1"/>
  <c r="AC516" i="1"/>
  <c r="AC517" i="1"/>
  <c r="AC518" i="1"/>
  <c r="AC519" i="1"/>
  <c r="AC520" i="1"/>
  <c r="AC521" i="1"/>
  <c r="AC522" i="1"/>
  <c r="AC523" i="1"/>
  <c r="AC524" i="1"/>
  <c r="AC525" i="1"/>
  <c r="AC526" i="1"/>
  <c r="AC527" i="1"/>
  <c r="AC528" i="1"/>
  <c r="AC529" i="1"/>
  <c r="AC530" i="1"/>
  <c r="AC531" i="1"/>
  <c r="AC532" i="1"/>
  <c r="AC533" i="1"/>
  <c r="AC534" i="1"/>
  <c r="AC535" i="1"/>
  <c r="AC536" i="1"/>
  <c r="AC537" i="1"/>
  <c r="AC538" i="1"/>
  <c r="AC539" i="1"/>
  <c r="AC540" i="1"/>
  <c r="AC541" i="1"/>
  <c r="AC542" i="1"/>
  <c r="AC543" i="1"/>
  <c r="AC544" i="1"/>
  <c r="AC545" i="1"/>
  <c r="AC546" i="1"/>
  <c r="AC547" i="1"/>
  <c r="AC548" i="1"/>
  <c r="AC549" i="1"/>
  <c r="AC550" i="1"/>
  <c r="AC551" i="1"/>
  <c r="AC552" i="1"/>
  <c r="AC553" i="1"/>
  <c r="AC554" i="1"/>
  <c r="AC555" i="1"/>
  <c r="AC556" i="1"/>
  <c r="AC557" i="1"/>
  <c r="AC558" i="1"/>
  <c r="AC559" i="1"/>
  <c r="AC560" i="1"/>
  <c r="AC561" i="1"/>
  <c r="AC562" i="1"/>
  <c r="AC563" i="1"/>
  <c r="AC564" i="1"/>
  <c r="AC565" i="1"/>
  <c r="AC566" i="1"/>
  <c r="AC567" i="1"/>
  <c r="AC568" i="1"/>
  <c r="AC569" i="1"/>
  <c r="AC570" i="1"/>
  <c r="AC571" i="1"/>
  <c r="AC572" i="1"/>
  <c r="AC573" i="1"/>
  <c r="AC574" i="1"/>
  <c r="AC575" i="1"/>
  <c r="AC576" i="1"/>
  <c r="AC577" i="1"/>
  <c r="AC578" i="1"/>
  <c r="AC579" i="1"/>
  <c r="AC580" i="1"/>
  <c r="AC581" i="1"/>
  <c r="AC582" i="1"/>
  <c r="AC583" i="1"/>
  <c r="AC584" i="1"/>
  <c r="AC585" i="1"/>
  <c r="AC586" i="1"/>
  <c r="AC587" i="1"/>
  <c r="AC588" i="1"/>
  <c r="AC589" i="1"/>
  <c r="AC590" i="1"/>
  <c r="AC591" i="1"/>
  <c r="AC592" i="1"/>
  <c r="AC593" i="1"/>
  <c r="AC594" i="1"/>
  <c r="AC595" i="1"/>
  <c r="AC596" i="1"/>
  <c r="AC597" i="1"/>
  <c r="AC598" i="1"/>
  <c r="AC599" i="1"/>
  <c r="AC600" i="1"/>
  <c r="AC601" i="1"/>
  <c r="AC602" i="1"/>
  <c r="AC603" i="1"/>
  <c r="AC604" i="1"/>
  <c r="AC605" i="1"/>
  <c r="AC606" i="1"/>
  <c r="AC607" i="1"/>
  <c r="AC608" i="1"/>
  <c r="AC12" i="1"/>
  <c r="AC14" i="1"/>
  <c r="AC23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Z43" i="1"/>
  <c r="Z44" i="1"/>
  <c r="Z45" i="1"/>
  <c r="Z46" i="1"/>
  <c r="Z47" i="1"/>
  <c r="Z48" i="1"/>
  <c r="Z49" i="1"/>
  <c r="Z50" i="1"/>
  <c r="Z51" i="1"/>
  <c r="Z52" i="1"/>
  <c r="Z53" i="1"/>
  <c r="Z54" i="1"/>
  <c r="Z55" i="1"/>
  <c r="Z56" i="1"/>
  <c r="Z57" i="1"/>
  <c r="Z58" i="1"/>
  <c r="Z59" i="1"/>
  <c r="Z60" i="1"/>
  <c r="Z61" i="1"/>
  <c r="Z62" i="1"/>
  <c r="Z63" i="1"/>
  <c r="Z64" i="1"/>
  <c r="Z65" i="1"/>
  <c r="Z66" i="1"/>
  <c r="Z67" i="1"/>
  <c r="Z68" i="1"/>
  <c r="Z69" i="1"/>
  <c r="Z70" i="1"/>
  <c r="Z71" i="1"/>
  <c r="Z72" i="1"/>
  <c r="Z73" i="1"/>
  <c r="Z74" i="1"/>
  <c r="Z75" i="1"/>
  <c r="Z76" i="1"/>
  <c r="Z77" i="1"/>
  <c r="Z78" i="1"/>
  <c r="Z79" i="1"/>
  <c r="Z80" i="1"/>
  <c r="Z81" i="1"/>
  <c r="Z82" i="1"/>
  <c r="Z83" i="1"/>
  <c r="Z84" i="1"/>
  <c r="Z85" i="1"/>
  <c r="Z86" i="1"/>
  <c r="Z87" i="1"/>
  <c r="Z88" i="1"/>
  <c r="Z89" i="1"/>
  <c r="Z90" i="1"/>
  <c r="Z91" i="1"/>
  <c r="Z92" i="1"/>
  <c r="Z93" i="1"/>
  <c r="Z94" i="1"/>
  <c r="Z95" i="1"/>
  <c r="Z96" i="1"/>
  <c r="Z97" i="1"/>
  <c r="Z98" i="1"/>
  <c r="Z99" i="1"/>
  <c r="Z100" i="1"/>
  <c r="Z101" i="1"/>
  <c r="Z102" i="1"/>
  <c r="Z103" i="1"/>
  <c r="Z104" i="1"/>
  <c r="Z105" i="1"/>
  <c r="Z106" i="1"/>
  <c r="Z107" i="1"/>
  <c r="Z108" i="1"/>
  <c r="Z109" i="1"/>
  <c r="Z110" i="1"/>
  <c r="Z111" i="1"/>
  <c r="Z112" i="1"/>
  <c r="Z113" i="1"/>
  <c r="Z114" i="1"/>
  <c r="Z115" i="1"/>
  <c r="Z116" i="1"/>
  <c r="Z117" i="1"/>
  <c r="Z118" i="1"/>
  <c r="Z119" i="1"/>
  <c r="Z120" i="1"/>
  <c r="Z121" i="1"/>
  <c r="Z122" i="1"/>
  <c r="Z123" i="1"/>
  <c r="Z124" i="1"/>
  <c r="Z125" i="1"/>
  <c r="Z126" i="1"/>
  <c r="Z127" i="1"/>
  <c r="Z128" i="1"/>
  <c r="Z129" i="1"/>
  <c r="Z130" i="1"/>
  <c r="Z131" i="1"/>
  <c r="Z132" i="1"/>
  <c r="Z133" i="1"/>
  <c r="Z134" i="1"/>
  <c r="Z135" i="1"/>
  <c r="Z136" i="1"/>
  <c r="Z137" i="1"/>
  <c r="Z138" i="1"/>
  <c r="Z139" i="1"/>
  <c r="Z140" i="1"/>
  <c r="Z141" i="1"/>
  <c r="Z142" i="1"/>
  <c r="Z143" i="1"/>
  <c r="Z144" i="1"/>
  <c r="Z145" i="1"/>
  <c r="Z146" i="1"/>
  <c r="Z147" i="1"/>
  <c r="Z148" i="1"/>
  <c r="Z149" i="1"/>
  <c r="Z150" i="1"/>
  <c r="Z151" i="1"/>
  <c r="Z152" i="1"/>
  <c r="Z153" i="1"/>
  <c r="Z154" i="1"/>
  <c r="Z155" i="1"/>
  <c r="Z156" i="1"/>
  <c r="Z157" i="1"/>
  <c r="Z158" i="1"/>
  <c r="Z159" i="1"/>
  <c r="Z160" i="1"/>
  <c r="Z161" i="1"/>
  <c r="Z162" i="1"/>
  <c r="Z163" i="1"/>
  <c r="Z164" i="1"/>
  <c r="Z165" i="1"/>
  <c r="Z166" i="1"/>
  <c r="Z167" i="1"/>
  <c r="Z168" i="1"/>
  <c r="Z169" i="1"/>
  <c r="Z170" i="1"/>
  <c r="Z171" i="1"/>
  <c r="Z172" i="1"/>
  <c r="Z173" i="1"/>
  <c r="Z174" i="1"/>
  <c r="Z175" i="1"/>
  <c r="Z176" i="1"/>
  <c r="Z177" i="1"/>
  <c r="Z178" i="1"/>
  <c r="Z179" i="1"/>
  <c r="Z180" i="1"/>
  <c r="Z181" i="1"/>
  <c r="Z182" i="1"/>
  <c r="Z183" i="1"/>
  <c r="Z184" i="1"/>
  <c r="Z185" i="1"/>
  <c r="Z186" i="1"/>
  <c r="Z187" i="1"/>
  <c r="Z188" i="1"/>
  <c r="Z189" i="1"/>
  <c r="Z190" i="1"/>
  <c r="Z191" i="1"/>
  <c r="Z192" i="1"/>
  <c r="Z193" i="1"/>
  <c r="Z194" i="1"/>
  <c r="Z195" i="1"/>
  <c r="Z196" i="1"/>
  <c r="Z197" i="1"/>
  <c r="Z198" i="1"/>
  <c r="Z199" i="1"/>
  <c r="Z200" i="1"/>
  <c r="Z201" i="1"/>
  <c r="Z202" i="1"/>
  <c r="Z203" i="1"/>
  <c r="Z204" i="1"/>
  <c r="Z205" i="1"/>
  <c r="Z206" i="1"/>
  <c r="Z207" i="1"/>
  <c r="Z208" i="1"/>
  <c r="Z209" i="1"/>
  <c r="Z210" i="1"/>
  <c r="Z211" i="1"/>
  <c r="Z212" i="1"/>
  <c r="Z213" i="1"/>
  <c r="Z214" i="1"/>
  <c r="Z215" i="1"/>
  <c r="Z217" i="1"/>
  <c r="Z218" i="1"/>
  <c r="Z219" i="1"/>
  <c r="Z220" i="1"/>
  <c r="Z221" i="1"/>
  <c r="Z222" i="1"/>
  <c r="Z223" i="1"/>
  <c r="Z224" i="1"/>
  <c r="Z225" i="1"/>
  <c r="Z226" i="1"/>
  <c r="Z227" i="1"/>
  <c r="Z228" i="1"/>
  <c r="Z229" i="1"/>
  <c r="Z230" i="1"/>
  <c r="Z231" i="1"/>
  <c r="Z232" i="1"/>
  <c r="Z233" i="1"/>
  <c r="Z234" i="1"/>
  <c r="Z235" i="1"/>
  <c r="Z236" i="1"/>
  <c r="Z237" i="1"/>
  <c r="Z238" i="1"/>
  <c r="Z239" i="1"/>
  <c r="Z240" i="1"/>
  <c r="Z241" i="1"/>
  <c r="Z242" i="1"/>
  <c r="Z243" i="1"/>
  <c r="Z244" i="1"/>
  <c r="Z245" i="1"/>
  <c r="Z246" i="1"/>
  <c r="Z247" i="1"/>
  <c r="Z248" i="1"/>
  <c r="Z249" i="1"/>
  <c r="Z250" i="1"/>
  <c r="Z251" i="1"/>
  <c r="Z252" i="1"/>
  <c r="Z253" i="1"/>
  <c r="Z254" i="1"/>
  <c r="Z255" i="1"/>
  <c r="Z256" i="1"/>
  <c r="Z257" i="1"/>
  <c r="Z258" i="1"/>
  <c r="Z259" i="1"/>
  <c r="Z260" i="1"/>
  <c r="Z261" i="1"/>
  <c r="Z262" i="1"/>
  <c r="Z263" i="1"/>
  <c r="Z264" i="1"/>
  <c r="Z265" i="1"/>
  <c r="Z266" i="1"/>
  <c r="Z267" i="1"/>
  <c r="Z268" i="1"/>
  <c r="Z269" i="1"/>
  <c r="Z270" i="1"/>
  <c r="Z271" i="1"/>
  <c r="Z272" i="1"/>
  <c r="Z273" i="1"/>
  <c r="Z274" i="1"/>
  <c r="Z275" i="1"/>
  <c r="Z276" i="1"/>
  <c r="Z277" i="1"/>
  <c r="Z278" i="1"/>
  <c r="Z279" i="1"/>
  <c r="Z280" i="1"/>
  <c r="Z281" i="1"/>
  <c r="Z282" i="1"/>
  <c r="Z283" i="1"/>
  <c r="Z284" i="1"/>
  <c r="Z286" i="1"/>
  <c r="Z287" i="1"/>
  <c r="Z288" i="1"/>
  <c r="Z289" i="1"/>
  <c r="Z290" i="1"/>
  <c r="Z291" i="1"/>
  <c r="Z292" i="1"/>
  <c r="Z293" i="1"/>
  <c r="Z294" i="1"/>
  <c r="Z295" i="1"/>
  <c r="Z296" i="1"/>
  <c r="Z297" i="1"/>
  <c r="Z298" i="1"/>
  <c r="Z299" i="1"/>
  <c r="Z300" i="1"/>
  <c r="Z301" i="1"/>
  <c r="Z302" i="1"/>
  <c r="Z303" i="1"/>
  <c r="Z304" i="1"/>
  <c r="Z305" i="1"/>
  <c r="Z306" i="1"/>
  <c r="Z307" i="1"/>
  <c r="Z308" i="1"/>
  <c r="Z309" i="1"/>
  <c r="Z310" i="1"/>
  <c r="Z311" i="1"/>
  <c r="Z312" i="1"/>
  <c r="Z313" i="1"/>
  <c r="Z314" i="1"/>
  <c r="Z315" i="1"/>
  <c r="Z316" i="1"/>
  <c r="Z317" i="1"/>
  <c r="Z318" i="1"/>
  <c r="Z319" i="1"/>
  <c r="Z320" i="1"/>
  <c r="Z321" i="1"/>
  <c r="Z322" i="1"/>
  <c r="Z323" i="1"/>
  <c r="Z324" i="1"/>
  <c r="Z325" i="1"/>
  <c r="Z326" i="1"/>
  <c r="Z327" i="1"/>
  <c r="Z328" i="1"/>
  <c r="Z329" i="1"/>
  <c r="Z330" i="1"/>
  <c r="Z331" i="1"/>
  <c r="Z332" i="1"/>
  <c r="Z333" i="1"/>
  <c r="Z334" i="1"/>
  <c r="Z335" i="1"/>
  <c r="Z336" i="1"/>
  <c r="Z337" i="1"/>
  <c r="Z338" i="1"/>
  <c r="Z339" i="1"/>
  <c r="Z340" i="1"/>
  <c r="Z341" i="1"/>
  <c r="Z342" i="1"/>
  <c r="Z343" i="1"/>
  <c r="Z344" i="1"/>
  <c r="Z345" i="1"/>
  <c r="Z346" i="1"/>
  <c r="Z347" i="1"/>
  <c r="Z348" i="1"/>
  <c r="Z349" i="1"/>
  <c r="Z350" i="1"/>
  <c r="Z351" i="1"/>
  <c r="Z352" i="1"/>
  <c r="Z353" i="1"/>
  <c r="Z354" i="1"/>
  <c r="Z355" i="1"/>
  <c r="Z356" i="1"/>
  <c r="Z357" i="1"/>
  <c r="Z358" i="1"/>
  <c r="Z359" i="1"/>
  <c r="Z360" i="1"/>
  <c r="Z361" i="1"/>
  <c r="Z362" i="1"/>
  <c r="Z363" i="1"/>
  <c r="Z364" i="1"/>
  <c r="Z365" i="1"/>
  <c r="Z366" i="1"/>
  <c r="Z367" i="1"/>
  <c r="Z368" i="1"/>
  <c r="Z369" i="1"/>
  <c r="Z370" i="1"/>
  <c r="Z371" i="1"/>
  <c r="Z372" i="1"/>
  <c r="Z373" i="1"/>
  <c r="Z374" i="1"/>
  <c r="Z375" i="1"/>
  <c r="Z376" i="1"/>
  <c r="Z377" i="1"/>
  <c r="Z378" i="1"/>
  <c r="Z379" i="1"/>
  <c r="Z380" i="1"/>
  <c r="Z381" i="1"/>
  <c r="Z382" i="1"/>
  <c r="Z383" i="1"/>
  <c r="Z384" i="1"/>
  <c r="Z385" i="1"/>
  <c r="Z386" i="1"/>
  <c r="Z387" i="1"/>
  <c r="Z388" i="1"/>
  <c r="Z389" i="1"/>
  <c r="Z390" i="1"/>
  <c r="Z391" i="1"/>
  <c r="Z392" i="1"/>
  <c r="Z393" i="1"/>
  <c r="Z394" i="1"/>
  <c r="Z395" i="1"/>
  <c r="Z396" i="1"/>
  <c r="Z397" i="1"/>
  <c r="Z398" i="1"/>
  <c r="Z399" i="1"/>
  <c r="Z400" i="1"/>
  <c r="Z401" i="1"/>
  <c r="Z402" i="1"/>
  <c r="Z403" i="1"/>
  <c r="Z404" i="1"/>
  <c r="Z405" i="1"/>
  <c r="Z406" i="1"/>
  <c r="Z407" i="1"/>
  <c r="Z408" i="1"/>
  <c r="Z409" i="1"/>
  <c r="Z410" i="1"/>
  <c r="Z411" i="1"/>
  <c r="Z412" i="1"/>
  <c r="Z413" i="1"/>
  <c r="Z414" i="1"/>
  <c r="Z415" i="1"/>
  <c r="Z416" i="1"/>
  <c r="Z417" i="1"/>
  <c r="Z418" i="1"/>
  <c r="Z419" i="1"/>
  <c r="Z420" i="1"/>
  <c r="Z421" i="1"/>
  <c r="Z422" i="1"/>
  <c r="Z423" i="1"/>
  <c r="Z424" i="1"/>
  <c r="Z425" i="1"/>
  <c r="Z426" i="1"/>
  <c r="Z427" i="1"/>
  <c r="Z428" i="1"/>
  <c r="Z429" i="1"/>
  <c r="Z430" i="1"/>
  <c r="Z431" i="1"/>
  <c r="Z432" i="1"/>
  <c r="Z433" i="1"/>
  <c r="Z434" i="1"/>
  <c r="Z435" i="1"/>
  <c r="Z436" i="1"/>
  <c r="Z437" i="1"/>
  <c r="Z438" i="1"/>
  <c r="Z439" i="1"/>
  <c r="Z440" i="1"/>
  <c r="Z441" i="1"/>
  <c r="Z442" i="1"/>
  <c r="Z443" i="1"/>
  <c r="Z444" i="1"/>
  <c r="Z445" i="1"/>
  <c r="Z446" i="1"/>
  <c r="Z447" i="1"/>
  <c r="Z448" i="1"/>
  <c r="Z449" i="1"/>
  <c r="Z450" i="1"/>
  <c r="Z451" i="1"/>
  <c r="Z452" i="1"/>
  <c r="Z453" i="1"/>
  <c r="Z454" i="1"/>
  <c r="Z455" i="1"/>
  <c r="Z456" i="1"/>
  <c r="Z457" i="1"/>
  <c r="Z458" i="1"/>
  <c r="Z459" i="1"/>
  <c r="Z460" i="1"/>
  <c r="Z461" i="1"/>
  <c r="Z462" i="1"/>
  <c r="Z463" i="1"/>
  <c r="Z464" i="1"/>
  <c r="Z465" i="1"/>
  <c r="Z466" i="1"/>
  <c r="Z467" i="1"/>
  <c r="Z468" i="1"/>
  <c r="Z469" i="1"/>
  <c r="Z470" i="1"/>
  <c r="Z471" i="1"/>
  <c r="Z472" i="1"/>
  <c r="Z473" i="1"/>
  <c r="Z474" i="1"/>
  <c r="Z475" i="1"/>
  <c r="Z476" i="1"/>
  <c r="Z477" i="1"/>
  <c r="Z478" i="1"/>
  <c r="Z479" i="1"/>
  <c r="Z480" i="1"/>
  <c r="Z481" i="1"/>
  <c r="Z482" i="1"/>
  <c r="Z483" i="1"/>
  <c r="Z484" i="1"/>
  <c r="Z485" i="1"/>
  <c r="Z486" i="1"/>
  <c r="Z487" i="1"/>
  <c r="Z488" i="1"/>
  <c r="Z489" i="1"/>
  <c r="Z490" i="1"/>
  <c r="Z491" i="1"/>
  <c r="Z492" i="1"/>
  <c r="Z493" i="1"/>
  <c r="Z494" i="1"/>
  <c r="Z495" i="1"/>
  <c r="Z496" i="1"/>
  <c r="Z497" i="1"/>
  <c r="Z498" i="1"/>
  <c r="Z499" i="1"/>
  <c r="Z500" i="1"/>
  <c r="Z501" i="1"/>
  <c r="Z502" i="1"/>
  <c r="Z503" i="1"/>
  <c r="Z504" i="1"/>
  <c r="Z505" i="1"/>
  <c r="Z506" i="1"/>
  <c r="Z507" i="1"/>
  <c r="Z508" i="1"/>
  <c r="Z509" i="1"/>
  <c r="Z510" i="1"/>
  <c r="Z511" i="1"/>
  <c r="Z512" i="1"/>
  <c r="Z513" i="1"/>
  <c r="Z514" i="1"/>
  <c r="Z515" i="1"/>
  <c r="Z516" i="1"/>
  <c r="Z517" i="1"/>
  <c r="Z518" i="1"/>
  <c r="Z519" i="1"/>
  <c r="Z520" i="1"/>
  <c r="Z521" i="1"/>
  <c r="Z522" i="1"/>
  <c r="Z523" i="1"/>
  <c r="Z524" i="1"/>
  <c r="Z525" i="1"/>
  <c r="Z526" i="1"/>
  <c r="Z527" i="1"/>
  <c r="Z528" i="1"/>
  <c r="Z529" i="1"/>
  <c r="Z530" i="1"/>
  <c r="Z531" i="1"/>
  <c r="Z532" i="1"/>
  <c r="Z533" i="1"/>
  <c r="Z534" i="1"/>
  <c r="Z535" i="1"/>
  <c r="Z536" i="1"/>
  <c r="Z537" i="1"/>
  <c r="Z538" i="1"/>
  <c r="Z539" i="1"/>
  <c r="Z540" i="1"/>
  <c r="Z541" i="1"/>
  <c r="Z542" i="1"/>
  <c r="Z543" i="1"/>
  <c r="Z544" i="1"/>
  <c r="Z545" i="1"/>
  <c r="Z546" i="1"/>
  <c r="Z547" i="1"/>
  <c r="Z548" i="1"/>
  <c r="Z549" i="1"/>
  <c r="Z550" i="1"/>
  <c r="Z551" i="1"/>
  <c r="Z552" i="1"/>
  <c r="Z553" i="1"/>
  <c r="Z554" i="1"/>
  <c r="Z555" i="1"/>
  <c r="Z556" i="1"/>
  <c r="Z557" i="1"/>
  <c r="Z558" i="1"/>
  <c r="Z559" i="1"/>
  <c r="Z560" i="1"/>
  <c r="Z561" i="1"/>
  <c r="Z562" i="1"/>
  <c r="Z563" i="1"/>
  <c r="Z564" i="1"/>
  <c r="Z565" i="1"/>
  <c r="Z566" i="1"/>
  <c r="Z567" i="1"/>
  <c r="Z568" i="1"/>
  <c r="Z569" i="1"/>
  <c r="Z570" i="1"/>
  <c r="Z571" i="1"/>
  <c r="Z572" i="1"/>
  <c r="Z573" i="1"/>
  <c r="Z574" i="1"/>
  <c r="Z575" i="1"/>
  <c r="Z576" i="1"/>
  <c r="Z577" i="1"/>
  <c r="Z578" i="1"/>
  <c r="Z579" i="1"/>
  <c r="Z580" i="1"/>
  <c r="Z581" i="1"/>
  <c r="Z582" i="1"/>
  <c r="Z583" i="1"/>
  <c r="Z584" i="1"/>
  <c r="Z585" i="1"/>
  <c r="Z586" i="1"/>
  <c r="Z587" i="1"/>
  <c r="Z588" i="1"/>
  <c r="Z589" i="1"/>
  <c r="Z590" i="1"/>
  <c r="Z591" i="1"/>
  <c r="Z592" i="1"/>
  <c r="Z594" i="1"/>
  <c r="Z595" i="1"/>
  <c r="Z596" i="1"/>
  <c r="Z597" i="1"/>
  <c r="Z598" i="1"/>
  <c r="Z599" i="1"/>
  <c r="Z600" i="1"/>
  <c r="Z601" i="1"/>
  <c r="Z602" i="1"/>
  <c r="Z603" i="1"/>
  <c r="Z604" i="1"/>
  <c r="Z605" i="1"/>
  <c r="Z606" i="1"/>
  <c r="Z607" i="1"/>
  <c r="Z608" i="1"/>
  <c r="Z12" i="1"/>
  <c r="AA74" i="1"/>
  <c r="AB77" i="1"/>
  <c r="AB81" i="1"/>
  <c r="AB82" i="1"/>
  <c r="AB84" i="1"/>
  <c r="AB86" i="1"/>
  <c r="AB89" i="1"/>
  <c r="AB90" i="1"/>
  <c r="AB91" i="1"/>
  <c r="AA92" i="1"/>
  <c r="AA93" i="1"/>
  <c r="AA94" i="1"/>
  <c r="AB94" i="1"/>
  <c r="AB95" i="1"/>
  <c r="AA97" i="1"/>
  <c r="AA98" i="1"/>
  <c r="AB98" i="1"/>
  <c r="AA99" i="1"/>
  <c r="AA102" i="1"/>
  <c r="AB103" i="1"/>
  <c r="AB109" i="1"/>
  <c r="AA115" i="1"/>
  <c r="AB115" i="1"/>
  <c r="AB116" i="1"/>
  <c r="AA118" i="1"/>
  <c r="AA119" i="1"/>
  <c r="AB119" i="1"/>
  <c r="AA120" i="1"/>
  <c r="AB120" i="1"/>
  <c r="AA121" i="1"/>
  <c r="AB122" i="1"/>
  <c r="AA125" i="1"/>
  <c r="AB125" i="1"/>
  <c r="AB127" i="1"/>
  <c r="AA129" i="1"/>
  <c r="AA142" i="1"/>
  <c r="AA143" i="1"/>
  <c r="AB146" i="1"/>
  <c r="AA149" i="1"/>
  <c r="AB150" i="1"/>
  <c r="AB154" i="1"/>
  <c r="AA158" i="1"/>
  <c r="AA159" i="1"/>
  <c r="AB159" i="1"/>
  <c r="AB160" i="1"/>
  <c r="AA162" i="1"/>
  <c r="AB162" i="1"/>
  <c r="AA166" i="1"/>
  <c r="AB166" i="1"/>
  <c r="AA171" i="1"/>
  <c r="AB173" i="1"/>
  <c r="AA175" i="1"/>
  <c r="AA178" i="1"/>
  <c r="AA179" i="1"/>
  <c r="AB180" i="1"/>
  <c r="AB183" i="1"/>
  <c r="AB184" i="1"/>
  <c r="AB185" i="1"/>
  <c r="AB187" i="1"/>
  <c r="AA189" i="1"/>
  <c r="AB199" i="1"/>
  <c r="AB203" i="1"/>
  <c r="AB204" i="1"/>
  <c r="AB207" i="1"/>
  <c r="AB211" i="1"/>
  <c r="AB215" i="1"/>
  <c r="Z216" i="1"/>
  <c r="AA216" i="1"/>
  <c r="AB227" i="1"/>
  <c r="AB229" i="1"/>
  <c r="AB240" i="1"/>
  <c r="AB247" i="1"/>
  <c r="AA248" i="1"/>
  <c r="AB259" i="1"/>
  <c r="AB261" i="1"/>
  <c r="AA263" i="1"/>
  <c r="AA266" i="1"/>
  <c r="AA267" i="1"/>
  <c r="AA279" i="1"/>
  <c r="AA283" i="1"/>
  <c r="Z285" i="1"/>
  <c r="AB288" i="1"/>
  <c r="AB292" i="1"/>
  <c r="AA299" i="1"/>
  <c r="AB299" i="1"/>
  <c r="AA302" i="1"/>
  <c r="AB302" i="1"/>
  <c r="AB306" i="1"/>
  <c r="AB314" i="1"/>
  <c r="AA315" i="1"/>
  <c r="AB317" i="1"/>
  <c r="AA318" i="1"/>
  <c r="AB323" i="1"/>
  <c r="AA324" i="1"/>
  <c r="AA325" i="1"/>
  <c r="AA328" i="1"/>
  <c r="AB328" i="1"/>
  <c r="AB329" i="1"/>
  <c r="AB331" i="1"/>
  <c r="AB345" i="1"/>
  <c r="AB349" i="1"/>
  <c r="AB353" i="1"/>
  <c r="AB355" i="1"/>
  <c r="AB356" i="1"/>
  <c r="AB363" i="1"/>
  <c r="AB370" i="1"/>
  <c r="AB374" i="1"/>
  <c r="AB378" i="1"/>
  <c r="AB381" i="1"/>
  <c r="AA382" i="1"/>
  <c r="AB385" i="1"/>
  <c r="AB387" i="1"/>
  <c r="AB388" i="1"/>
  <c r="AB389" i="1"/>
  <c r="AB390" i="1"/>
  <c r="AB391" i="1"/>
  <c r="AB393" i="1"/>
  <c r="AB394" i="1"/>
  <c r="AA395" i="1"/>
  <c r="AB399" i="1"/>
  <c r="AB401" i="1"/>
  <c r="AB403" i="1"/>
  <c r="AB406" i="1"/>
  <c r="AB407" i="1"/>
  <c r="AA408" i="1"/>
  <c r="AA410" i="1"/>
  <c r="AB411" i="1"/>
  <c r="AA413" i="1"/>
  <c r="AA414" i="1"/>
  <c r="AB414" i="1"/>
  <c r="AB415" i="1"/>
  <c r="AB417" i="1"/>
  <c r="AA418" i="1"/>
  <c r="AB418" i="1"/>
  <c r="AB419" i="1"/>
  <c r="AB421" i="1"/>
  <c r="AB425" i="1"/>
  <c r="AB428" i="1"/>
  <c r="AB429" i="1"/>
  <c r="AA430" i="1"/>
  <c r="AB431" i="1"/>
  <c r="AB433" i="1"/>
  <c r="AA434" i="1"/>
  <c r="AB435" i="1"/>
  <c r="AA436" i="1"/>
  <c r="AB436" i="1"/>
  <c r="AA437" i="1"/>
  <c r="AB437" i="1"/>
  <c r="AB438" i="1"/>
  <c r="AB439" i="1"/>
  <c r="AA440" i="1"/>
  <c r="AB440" i="1"/>
  <c r="AB442" i="1"/>
  <c r="AA443" i="1"/>
  <c r="AB443" i="1"/>
  <c r="AB444" i="1"/>
  <c r="AA446" i="1"/>
  <c r="AB446" i="1"/>
  <c r="AB447" i="1"/>
  <c r="AB448" i="1"/>
  <c r="AA450" i="1"/>
  <c r="AB450" i="1"/>
  <c r="AA452" i="1"/>
  <c r="AB452" i="1"/>
  <c r="AB454" i="1"/>
  <c r="AB455" i="1"/>
  <c r="AB456" i="1"/>
  <c r="AA458" i="1"/>
  <c r="AB458" i="1"/>
  <c r="AB459" i="1"/>
  <c r="AA460" i="1"/>
  <c r="AB460" i="1"/>
  <c r="AA462" i="1"/>
  <c r="AB462" i="1"/>
  <c r="AB463" i="1"/>
  <c r="AA466" i="1"/>
  <c r="AB466" i="1"/>
  <c r="AA467" i="1"/>
  <c r="AB467" i="1"/>
  <c r="AA468" i="1"/>
  <c r="AB468" i="1"/>
  <c r="AA469" i="1"/>
  <c r="AB469" i="1"/>
  <c r="AA471" i="1"/>
  <c r="AA472" i="1"/>
  <c r="AB472" i="1"/>
  <c r="AA474" i="1"/>
  <c r="AA475" i="1"/>
  <c r="AB476" i="1"/>
  <c r="AA477" i="1"/>
  <c r="AB477" i="1"/>
  <c r="AA478" i="1"/>
  <c r="AB478" i="1"/>
  <c r="AB479" i="1"/>
  <c r="AB481" i="1"/>
  <c r="AA482" i="1"/>
  <c r="AA483" i="1"/>
  <c r="AB483" i="1"/>
  <c r="AA484" i="1"/>
  <c r="AB484" i="1"/>
  <c r="AA485" i="1"/>
  <c r="AB486" i="1"/>
  <c r="AA487" i="1"/>
  <c r="AB487" i="1"/>
  <c r="AA488" i="1"/>
  <c r="AB488" i="1"/>
  <c r="AA489" i="1"/>
  <c r="AB489" i="1"/>
  <c r="AA490" i="1"/>
  <c r="AB490" i="1"/>
  <c r="AA491" i="1"/>
  <c r="AA492" i="1"/>
  <c r="AB492" i="1"/>
  <c r="AA493" i="1"/>
  <c r="AB493" i="1"/>
  <c r="AA494" i="1"/>
  <c r="AB494" i="1"/>
  <c r="AA495" i="1"/>
  <c r="AB495" i="1"/>
  <c r="AA496" i="1"/>
  <c r="AB496" i="1"/>
  <c r="AA497" i="1"/>
  <c r="AB497" i="1"/>
  <c r="AA498" i="1"/>
  <c r="AB498" i="1"/>
  <c r="AA499" i="1"/>
  <c r="AB499" i="1"/>
  <c r="AB500" i="1"/>
  <c r="AA501" i="1"/>
  <c r="AB501" i="1"/>
  <c r="AB502" i="1"/>
  <c r="AA503" i="1"/>
  <c r="AB503" i="1"/>
  <c r="AA504" i="1"/>
  <c r="AB504" i="1"/>
  <c r="AA505" i="1"/>
  <c r="AB505" i="1"/>
  <c r="AA506" i="1"/>
  <c r="AB506" i="1"/>
  <c r="AA507" i="1"/>
  <c r="AB507" i="1"/>
  <c r="AB508" i="1"/>
  <c r="AB509" i="1"/>
  <c r="AA510" i="1"/>
  <c r="AB510" i="1"/>
  <c r="AA511" i="1"/>
  <c r="AB511" i="1"/>
  <c r="AA512" i="1"/>
  <c r="AB512" i="1"/>
  <c r="AB513" i="1"/>
  <c r="AA514" i="1"/>
  <c r="AB514" i="1"/>
  <c r="AA515" i="1"/>
  <c r="AA516" i="1"/>
  <c r="AA517" i="1"/>
  <c r="AB517" i="1"/>
  <c r="AB518" i="1"/>
  <c r="AA519" i="1"/>
  <c r="AA520" i="1"/>
  <c r="AA521" i="1"/>
  <c r="AB521" i="1"/>
  <c r="AA522" i="1"/>
  <c r="AB522" i="1"/>
  <c r="AB523" i="1"/>
  <c r="AA524" i="1"/>
  <c r="AA525" i="1"/>
  <c r="AA526" i="1"/>
  <c r="AA527" i="1"/>
  <c r="AB527" i="1"/>
  <c r="AA528" i="1"/>
  <c r="AB528" i="1"/>
  <c r="AA529" i="1"/>
  <c r="AB529" i="1"/>
  <c r="AA530" i="1"/>
  <c r="AB530" i="1"/>
  <c r="AA531" i="1"/>
  <c r="AB531" i="1"/>
  <c r="AB532" i="1"/>
  <c r="AA533" i="1"/>
  <c r="AB533" i="1"/>
  <c r="AB534" i="1"/>
  <c r="AA535" i="1"/>
  <c r="AB535" i="1"/>
  <c r="AA536" i="1"/>
  <c r="AB536" i="1"/>
  <c r="AB537" i="1"/>
  <c r="AB538" i="1"/>
  <c r="AA539" i="1"/>
  <c r="AB539" i="1"/>
  <c r="AA540" i="1"/>
  <c r="AB540" i="1"/>
  <c r="AA541" i="1"/>
  <c r="AA542" i="1"/>
  <c r="AB542" i="1"/>
  <c r="AA543" i="1"/>
  <c r="AB543" i="1"/>
  <c r="AA544" i="1"/>
  <c r="AB544" i="1"/>
  <c r="AA545" i="1"/>
  <c r="AB545" i="1"/>
  <c r="AA546" i="1"/>
  <c r="AB546" i="1"/>
  <c r="AA547" i="1"/>
  <c r="AB547" i="1"/>
  <c r="AA548" i="1"/>
  <c r="AB548" i="1"/>
  <c r="AB549" i="1"/>
  <c r="AB550" i="1"/>
  <c r="AA551" i="1"/>
  <c r="AB551" i="1"/>
  <c r="AA552" i="1"/>
  <c r="AB552" i="1"/>
  <c r="AA553" i="1"/>
  <c r="AB553" i="1"/>
  <c r="AA554" i="1"/>
  <c r="AB554" i="1"/>
  <c r="AA555" i="1"/>
  <c r="AB555" i="1"/>
  <c r="AA556" i="1"/>
  <c r="AB556" i="1"/>
  <c r="AA557" i="1"/>
  <c r="AB557" i="1"/>
  <c r="AA558" i="1"/>
  <c r="AB558" i="1"/>
  <c r="AA559" i="1"/>
  <c r="AB559" i="1"/>
  <c r="AB560" i="1"/>
  <c r="AA561" i="1"/>
  <c r="AB561" i="1"/>
  <c r="AA562" i="1"/>
  <c r="AA563" i="1"/>
  <c r="AB563" i="1"/>
  <c r="AB564" i="1"/>
  <c r="AA565" i="1"/>
  <c r="AB565" i="1"/>
  <c r="AA567" i="1"/>
  <c r="AB567" i="1"/>
  <c r="AB568" i="1"/>
  <c r="AB569" i="1"/>
  <c r="AA570" i="1"/>
  <c r="AB570" i="1"/>
  <c r="AA571" i="1"/>
  <c r="AB571" i="1"/>
  <c r="AA572" i="1"/>
  <c r="AB572" i="1"/>
  <c r="AA573" i="1"/>
  <c r="AB573" i="1"/>
  <c r="AA574" i="1"/>
  <c r="AB574" i="1"/>
  <c r="AA575" i="1"/>
  <c r="AA576" i="1"/>
  <c r="AB576" i="1"/>
  <c r="AA577" i="1"/>
  <c r="AB577" i="1"/>
  <c r="AA578" i="1"/>
  <c r="AB578" i="1"/>
  <c r="AB579" i="1"/>
  <c r="AA580" i="1"/>
  <c r="AB580" i="1"/>
  <c r="AA581" i="1"/>
  <c r="AB581" i="1"/>
  <c r="AB582" i="1"/>
  <c r="AA583" i="1"/>
  <c r="AB583" i="1"/>
  <c r="AA584" i="1"/>
  <c r="AB584" i="1"/>
  <c r="AA585" i="1"/>
  <c r="AB585" i="1"/>
  <c r="AA586" i="1"/>
  <c r="AB586" i="1"/>
  <c r="AA587" i="1"/>
  <c r="AA588" i="1"/>
  <c r="AB588" i="1"/>
  <c r="AA589" i="1"/>
  <c r="AB589" i="1"/>
  <c r="AA590" i="1"/>
  <c r="AB590" i="1"/>
  <c r="AA591" i="1"/>
  <c r="AB591" i="1"/>
  <c r="AA592" i="1"/>
  <c r="AB592" i="1"/>
  <c r="Z593" i="1"/>
  <c r="AA593" i="1"/>
  <c r="AB593" i="1"/>
  <c r="AA594" i="1"/>
  <c r="AB594" i="1"/>
  <c r="AB595" i="1"/>
  <c r="AB596" i="1"/>
  <c r="AA597" i="1"/>
  <c r="AB597" i="1"/>
  <c r="AB598" i="1"/>
  <c r="AA599" i="1"/>
  <c r="AB599" i="1"/>
  <c r="AA600" i="1"/>
  <c r="AB600" i="1"/>
  <c r="AB601" i="1"/>
  <c r="AA602" i="1"/>
  <c r="AB602" i="1"/>
  <c r="AA603" i="1"/>
  <c r="AB603" i="1"/>
  <c r="AA604" i="1"/>
  <c r="AB604" i="1"/>
  <c r="AB605" i="1"/>
  <c r="AA606" i="1"/>
  <c r="AB606" i="1"/>
  <c r="AA607" i="1"/>
  <c r="AB607" i="1"/>
  <c r="AA608" i="1"/>
  <c r="AB608" i="1"/>
  <c r="AB7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A29" i="1"/>
  <c r="AA34" i="1"/>
  <c r="AA35" i="1"/>
  <c r="AA36" i="1"/>
  <c r="AA38" i="1"/>
  <c r="AA39" i="1"/>
  <c r="AA40" i="1"/>
  <c r="AA42" i="1"/>
  <c r="AA43" i="1"/>
  <c r="AA44" i="1"/>
  <c r="AA45" i="1"/>
  <c r="AA47" i="1"/>
  <c r="AA49" i="1"/>
  <c r="AA50" i="1"/>
  <c r="AA51" i="1"/>
  <c r="AA52" i="1"/>
  <c r="AA54" i="1"/>
  <c r="AA55" i="1"/>
  <c r="AA56" i="1"/>
  <c r="AA58" i="1"/>
  <c r="AA59" i="1"/>
  <c r="AA60" i="1"/>
  <c r="AA61" i="1"/>
  <c r="AA63" i="1"/>
  <c r="AA66" i="1"/>
  <c r="AA67" i="1"/>
  <c r="AA68" i="1"/>
  <c r="AA69" i="1"/>
  <c r="AA70" i="1"/>
  <c r="AA71" i="1"/>
  <c r="AA32" i="1"/>
  <c r="AB562" i="1"/>
  <c r="AA560" i="1"/>
  <c r="AB482" i="1"/>
  <c r="AA480" i="1"/>
  <c r="AA473" i="1"/>
  <c r="AB471" i="1"/>
  <c r="AA465" i="1"/>
  <c r="AA464" i="1"/>
  <c r="AB461" i="1"/>
  <c r="AA455" i="1"/>
  <c r="AB451" i="1"/>
  <c r="AA449" i="1"/>
  <c r="AA448" i="1"/>
  <c r="AB445" i="1"/>
  <c r="AA431" i="1"/>
  <c r="AB427" i="1"/>
  <c r="AA424" i="1"/>
  <c r="AB422" i="1"/>
  <c r="AB420" i="1"/>
  <c r="AB416" i="1"/>
  <c r="AA415" i="1"/>
  <c r="AA411" i="1"/>
  <c r="AA406" i="1"/>
  <c r="AA405" i="1"/>
  <c r="AA400" i="1"/>
  <c r="AB395" i="1"/>
  <c r="AA392" i="1"/>
  <c r="AB384" i="1"/>
  <c r="AA383" i="1"/>
  <c r="AB379" i="1"/>
  <c r="AA377" i="1"/>
  <c r="AB373" i="1"/>
  <c r="AA372" i="1"/>
  <c r="AA371" i="1"/>
  <c r="AB368" i="1"/>
  <c r="AA367" i="1"/>
  <c r="AA366" i="1"/>
  <c r="AB362" i="1"/>
  <c r="AA361" i="1"/>
  <c r="AA355" i="1"/>
  <c r="AA354" i="1"/>
  <c r="AB351" i="1"/>
  <c r="AB350" i="1"/>
  <c r="AA349" i="1"/>
  <c r="AA348" i="1"/>
  <c r="AA344" i="1"/>
  <c r="AA339" i="1"/>
  <c r="AA338" i="1"/>
  <c r="AB335" i="1"/>
  <c r="AA334" i="1"/>
  <c r="AA333" i="1"/>
  <c r="AB330" i="1"/>
  <c r="AA329" i="1"/>
  <c r="AB326" i="1"/>
  <c r="AB325" i="1"/>
  <c r="AB321" i="1"/>
  <c r="AB320" i="1"/>
  <c r="AA319" i="1"/>
  <c r="AA316" i="1"/>
  <c r="AB311" i="1"/>
  <c r="AA310" i="1"/>
  <c r="AA309" i="1"/>
  <c r="AA306" i="1"/>
  <c r="AB303" i="1"/>
  <c r="AA301" i="1"/>
  <c r="AA300" i="1"/>
  <c r="AB298" i="1"/>
  <c r="AB297" i="1"/>
  <c r="AB296" i="1"/>
  <c r="AA292" i="1"/>
  <c r="AA290" i="1"/>
  <c r="AB287" i="1"/>
  <c r="AB286" i="1"/>
  <c r="AA285" i="1"/>
  <c r="AA281" i="1"/>
  <c r="AB278" i="1"/>
  <c r="AB277" i="1"/>
  <c r="AA276" i="1"/>
  <c r="AA275" i="1"/>
  <c r="AA272" i="1"/>
  <c r="AA271" i="1"/>
  <c r="AB269" i="1"/>
  <c r="AB268" i="1"/>
  <c r="AB264" i="1"/>
  <c r="AA262" i="1"/>
  <c r="AA258" i="1"/>
  <c r="AB257" i="1"/>
  <c r="AB254" i="1"/>
  <c r="AA253" i="1"/>
  <c r="AA249" i="1"/>
  <c r="AB246" i="1"/>
  <c r="AA245" i="1"/>
  <c r="AB241" i="1"/>
  <c r="AA239" i="1"/>
  <c r="AB236" i="1"/>
  <c r="AB235" i="1"/>
  <c r="AA234" i="1"/>
  <c r="AB233" i="1"/>
  <c r="AB228" i="1"/>
  <c r="AB223" i="1"/>
  <c r="AA222" i="1"/>
  <c r="AA221" i="1"/>
  <c r="AA220" i="1"/>
  <c r="AB218" i="1"/>
  <c r="AA215" i="1"/>
  <c r="AB213" i="1"/>
  <c r="AA212" i="1"/>
  <c r="AA211" i="1"/>
  <c r="AA203" i="1"/>
  <c r="AA198" i="1"/>
  <c r="AA197" i="1"/>
  <c r="AA196" i="1"/>
  <c r="AB194" i="1"/>
  <c r="AB193" i="1"/>
  <c r="AA192" i="1"/>
  <c r="AB188" i="1"/>
  <c r="AA187" i="1"/>
  <c r="AB182" i="1"/>
  <c r="AB181" i="1"/>
  <c r="AB178" i="1"/>
  <c r="AA176" i="1"/>
  <c r="AB172" i="1"/>
  <c r="AA170" i="1"/>
  <c r="AA169" i="1"/>
  <c r="AB167" i="1"/>
  <c r="AA165" i="1"/>
  <c r="AA160" i="1"/>
  <c r="AB156" i="1"/>
  <c r="AB155" i="1"/>
  <c r="AB152" i="1"/>
  <c r="AA151" i="1"/>
  <c r="AB147" i="1"/>
  <c r="AB145" i="1"/>
  <c r="AA144" i="1"/>
  <c r="AB140" i="1"/>
  <c r="AA139" i="1"/>
  <c r="AA137" i="1"/>
  <c r="AB135" i="1"/>
  <c r="AB134" i="1"/>
  <c r="AB133" i="1"/>
  <c r="AA132" i="1"/>
  <c r="AA126" i="1"/>
  <c r="AA124" i="1"/>
  <c r="AA123" i="1"/>
  <c r="AB118" i="1"/>
  <c r="AB117" i="1"/>
  <c r="AB114" i="1"/>
  <c r="AB113" i="1"/>
  <c r="AB110" i="1"/>
  <c r="AA108" i="1"/>
  <c r="AA105" i="1"/>
  <c r="AB100" i="1"/>
  <c r="AB88" i="1"/>
  <c r="AA87" i="1"/>
  <c r="AB85" i="1"/>
  <c r="AA84" i="1"/>
  <c r="AA83" i="1"/>
  <c r="AA81" i="1"/>
  <c r="AB76" i="1"/>
  <c r="AB75" i="1"/>
  <c r="AA64" i="1"/>
  <c r="AA48" i="1"/>
  <c r="AA579" i="1"/>
  <c r="AA537" i="1"/>
  <c r="AA532" i="1"/>
  <c r="AA481" i="1"/>
  <c r="AA476" i="1"/>
  <c r="AA461" i="1"/>
  <c r="AB457" i="1"/>
  <c r="AA451" i="1"/>
  <c r="AA445" i="1"/>
  <c r="AB441" i="1"/>
  <c r="AB434" i="1"/>
  <c r="AB432" i="1"/>
  <c r="AA427" i="1"/>
  <c r="AA425" i="1"/>
  <c r="AA420" i="1"/>
  <c r="AA416" i="1"/>
  <c r="AB412" i="1"/>
  <c r="AB408" i="1"/>
  <c r="AA407" i="1"/>
  <c r="AB402" i="1"/>
  <c r="AA401" i="1"/>
  <c r="AB396" i="1"/>
  <c r="AA394" i="1"/>
  <c r="AA393" i="1"/>
  <c r="AA388" i="1"/>
  <c r="AB386" i="1"/>
  <c r="AA384" i="1"/>
  <c r="AA379" i="1"/>
  <c r="AA378" i="1"/>
  <c r="AB375" i="1"/>
  <c r="AA373" i="1"/>
  <c r="AB369" i="1"/>
  <c r="AA368" i="1"/>
  <c r="AB364" i="1"/>
  <c r="AA362" i="1"/>
  <c r="AA356" i="1"/>
  <c r="AA351" i="1"/>
  <c r="AA350" i="1"/>
  <c r="AB347" i="1"/>
  <c r="AB346" i="1"/>
  <c r="AA345" i="1"/>
  <c r="AB341" i="1"/>
  <c r="AB340" i="1"/>
  <c r="AB336" i="1"/>
  <c r="AA335" i="1"/>
  <c r="AA330" i="1"/>
  <c r="AB327" i="1"/>
  <c r="AA326" i="1"/>
  <c r="AB322" i="1"/>
  <c r="AA321" i="1"/>
  <c r="AA320" i="1"/>
  <c r="AB318" i="1"/>
  <c r="AB312" i="1"/>
  <c r="AA311" i="1"/>
  <c r="AB307" i="1"/>
  <c r="AA303" i="1"/>
  <c r="AA298" i="1"/>
  <c r="AA297" i="1"/>
  <c r="AA296" i="1"/>
  <c r="AB294" i="1"/>
  <c r="AB293" i="1"/>
  <c r="AA287" i="1"/>
  <c r="AA286" i="1"/>
  <c r="AB283" i="1"/>
  <c r="AB282" i="1"/>
  <c r="AA278" i="1"/>
  <c r="AA277" i="1"/>
  <c r="AB274" i="1"/>
  <c r="AB273" i="1"/>
  <c r="AB270" i="1"/>
  <c r="AA269" i="1"/>
  <c r="AA268" i="1"/>
  <c r="AB266" i="1"/>
  <c r="AA264" i="1"/>
  <c r="AB263" i="1"/>
  <c r="AB260" i="1"/>
  <c r="AA259" i="1"/>
  <c r="AA257" i="1"/>
  <c r="AB255" i="1"/>
  <c r="AA254" i="1"/>
  <c r="AB250" i="1"/>
  <c r="AA246" i="1"/>
  <c r="AB242" i="1"/>
  <c r="AA241" i="1"/>
  <c r="AA240" i="1"/>
  <c r="AB238" i="1"/>
  <c r="AB237" i="1"/>
  <c r="AA236" i="1"/>
  <c r="AA235" i="1"/>
  <c r="AA233" i="1"/>
  <c r="AB230" i="1"/>
  <c r="AA228" i="1"/>
  <c r="AA227" i="1"/>
  <c r="AB224" i="1"/>
  <c r="AA223" i="1"/>
  <c r="AA218" i="1"/>
  <c r="AB217" i="1"/>
  <c r="AB214" i="1"/>
  <c r="AA213" i="1"/>
  <c r="AB210" i="1"/>
  <c r="AB208" i="1"/>
  <c r="AA207" i="1"/>
  <c r="AA204" i="1"/>
  <c r="AA199" i="1"/>
  <c r="AB195" i="1"/>
  <c r="AA194" i="1"/>
  <c r="AA193" i="1"/>
  <c r="AB190" i="1"/>
  <c r="AB189" i="1"/>
  <c r="AA188" i="1"/>
  <c r="AA183" i="1"/>
  <c r="AA182" i="1"/>
  <c r="AA181" i="1"/>
  <c r="AB177" i="1"/>
  <c r="AA172" i="1"/>
  <c r="AB168" i="1"/>
  <c r="AA167" i="1"/>
  <c r="AB163" i="1"/>
  <c r="AB161" i="1"/>
  <c r="AB158" i="1"/>
  <c r="AB157" i="1"/>
  <c r="AA156" i="1"/>
  <c r="AA155" i="1"/>
  <c r="AB153" i="1"/>
  <c r="AA152" i="1"/>
  <c r="AB148" i="1"/>
  <c r="AA147" i="1"/>
  <c r="AA146" i="1"/>
  <c r="AA145" i="1"/>
  <c r="AB142" i="1"/>
  <c r="AA140" i="1"/>
  <c r="AB136" i="1"/>
  <c r="AA135" i="1"/>
  <c r="AA134" i="1"/>
  <c r="AA133" i="1"/>
  <c r="AB128" i="1"/>
  <c r="AA127" i="1"/>
  <c r="AA117" i="1"/>
  <c r="AA114" i="1"/>
  <c r="AA113" i="1"/>
  <c r="AA110" i="1"/>
  <c r="AB104" i="1"/>
  <c r="AA103" i="1"/>
  <c r="AB102" i="1"/>
  <c r="AB101" i="1"/>
  <c r="AA100" i="1"/>
  <c r="AB96" i="1"/>
  <c r="AA95" i="1"/>
  <c r="AA90" i="1"/>
  <c r="AA89" i="1"/>
  <c r="AA88" i="1"/>
  <c r="AA85" i="1"/>
  <c r="AA76" i="1"/>
  <c r="AA75" i="1"/>
  <c r="AB72" i="1"/>
  <c r="AA62" i="1"/>
  <c r="AA46" i="1"/>
  <c r="AB57" i="1"/>
  <c r="AA595" i="1"/>
  <c r="AA568" i="1"/>
  <c r="AA513" i="1"/>
  <c r="AB474" i="1"/>
  <c r="AA463" i="1"/>
  <c r="AA457" i="1"/>
  <c r="AA456" i="1"/>
  <c r="AB453" i="1"/>
  <c r="AA441" i="1"/>
  <c r="AA433" i="1"/>
  <c r="AA432" i="1"/>
  <c r="AB430" i="1"/>
  <c r="AB423" i="1"/>
  <c r="AA421" i="1"/>
  <c r="AA417" i="1"/>
  <c r="AB413" i="1"/>
  <c r="AA412" i="1"/>
  <c r="AB410" i="1"/>
  <c r="AB409" i="1"/>
  <c r="AB404" i="1"/>
  <c r="AA403" i="1"/>
  <c r="AA402" i="1"/>
  <c r="AB398" i="1"/>
  <c r="AB397" i="1"/>
  <c r="AA396" i="1"/>
  <c r="AA390" i="1"/>
  <c r="AA389" i="1"/>
  <c r="AA386" i="1"/>
  <c r="AB382" i="1"/>
  <c r="AB380" i="1"/>
  <c r="AB376" i="1"/>
  <c r="AA375" i="1"/>
  <c r="AA374" i="1"/>
  <c r="AA369" i="1"/>
  <c r="AB365" i="1"/>
  <c r="AA364" i="1"/>
  <c r="AA363" i="1"/>
  <c r="AB360" i="1"/>
  <c r="AB359" i="1"/>
  <c r="AB358" i="1"/>
  <c r="AB357" i="1"/>
  <c r="AB352" i="1"/>
  <c r="AA347" i="1"/>
  <c r="AA346" i="1"/>
  <c r="AB343" i="1"/>
  <c r="AB342" i="1"/>
  <c r="AA341" i="1"/>
  <c r="AA340" i="1"/>
  <c r="AB337" i="1"/>
  <c r="AA336" i="1"/>
  <c r="AB332" i="1"/>
  <c r="AA327" i="1"/>
  <c r="AA322" i="1"/>
  <c r="AA317" i="1"/>
  <c r="AA314" i="1"/>
  <c r="AB313" i="1"/>
  <c r="AA312" i="1"/>
  <c r="AB308" i="1"/>
  <c r="AA307" i="1"/>
  <c r="AB305" i="1"/>
  <c r="AB304" i="1"/>
  <c r="AB295" i="1"/>
  <c r="AA294" i="1"/>
  <c r="AA293" i="1"/>
  <c r="AB291" i="1"/>
  <c r="AB289" i="1"/>
  <c r="AB284" i="1"/>
  <c r="AA282" i="1"/>
  <c r="AB280" i="1"/>
  <c r="AB279" i="1"/>
  <c r="AA274" i="1"/>
  <c r="AA273" i="1"/>
  <c r="AA270" i="1"/>
  <c r="AB267" i="1"/>
  <c r="AB265" i="1"/>
  <c r="AA260" i="1"/>
  <c r="AB256" i="1"/>
  <c r="AA255" i="1"/>
  <c r="AB252" i="1"/>
  <c r="AB251" i="1"/>
  <c r="AA250" i="1"/>
  <c r="AB248" i="1"/>
  <c r="AB244" i="1"/>
  <c r="AB243" i="1"/>
  <c r="AA242" i="1"/>
  <c r="AA238" i="1"/>
  <c r="AA237" i="1"/>
  <c r="AB232" i="1"/>
  <c r="AB231" i="1"/>
  <c r="AA230" i="1"/>
  <c r="AB226" i="1"/>
  <c r="AB225" i="1"/>
  <c r="AA224" i="1"/>
  <c r="AB219" i="1"/>
  <c r="AA217" i="1"/>
  <c r="AA214" i="1"/>
  <c r="AA210" i="1"/>
  <c r="AB209" i="1"/>
  <c r="AA208" i="1"/>
  <c r="AB206" i="1"/>
  <c r="AB205" i="1"/>
  <c r="AB202" i="1"/>
  <c r="AB201" i="1"/>
  <c r="AB200" i="1"/>
  <c r="AA195" i="1"/>
  <c r="AB191" i="1"/>
  <c r="AA190" i="1"/>
  <c r="AB186" i="1"/>
  <c r="AA184" i="1"/>
  <c r="AB179" i="1"/>
  <c r="AA177" i="1"/>
  <c r="AB175" i="1"/>
  <c r="AB174" i="1"/>
  <c r="AA173" i="1"/>
  <c r="AA168" i="1"/>
  <c r="AB164" i="1"/>
  <c r="AA163" i="1"/>
  <c r="AA161" i="1"/>
  <c r="AA157" i="1"/>
  <c r="AA153" i="1"/>
  <c r="AB149" i="1"/>
  <c r="AA148" i="1"/>
  <c r="AB143" i="1"/>
  <c r="AB141" i="1"/>
  <c r="AB138" i="1"/>
  <c r="AA136" i="1"/>
  <c r="AB131" i="1"/>
  <c r="AB130" i="1"/>
  <c r="AA128" i="1"/>
  <c r="AB112" i="1"/>
  <c r="AB111" i="1"/>
  <c r="AA109" i="1"/>
  <c r="AB107" i="1"/>
  <c r="AB106" i="1"/>
  <c r="AA104" i="1"/>
  <c r="AA101" i="1"/>
  <c r="AB97" i="1"/>
  <c r="AA96" i="1"/>
  <c r="AB92" i="1"/>
  <c r="AB80" i="1"/>
  <c r="AB79" i="1"/>
  <c r="AB78" i="1"/>
  <c r="AB73" i="1"/>
  <c r="AA72" i="1"/>
  <c r="AA538" i="1"/>
  <c r="AA442" i="1"/>
  <c r="AA426" i="1"/>
  <c r="AA65" i="1"/>
  <c r="AA57" i="1"/>
  <c r="AA53" i="1"/>
  <c r="AA41" i="1"/>
  <c r="AA37" i="1"/>
  <c r="AA33" i="1"/>
  <c r="AA605" i="1"/>
  <c r="AA601" i="1"/>
  <c r="AA596" i="1"/>
  <c r="AB587" i="1"/>
  <c r="AB575" i="1"/>
  <c r="AA569" i="1"/>
  <c r="AB566" i="1"/>
  <c r="AA564" i="1"/>
  <c r="AA549" i="1"/>
  <c r="AB541" i="1"/>
  <c r="AB526" i="1"/>
  <c r="AB525" i="1"/>
  <c r="AB524" i="1"/>
  <c r="AA523" i="1"/>
  <c r="AB520" i="1"/>
  <c r="AB519" i="1"/>
  <c r="AB516" i="1"/>
  <c r="AB515" i="1"/>
  <c r="AA509" i="1"/>
  <c r="AA508" i="1"/>
  <c r="AA500" i="1"/>
  <c r="AB491" i="1"/>
  <c r="AB485" i="1"/>
  <c r="AB480" i="1"/>
  <c r="AA479" i="1"/>
  <c r="AB475" i="1"/>
  <c r="AB473" i="1"/>
  <c r="AB470" i="1"/>
  <c r="AB465" i="1"/>
  <c r="AB464" i="1"/>
  <c r="AA459" i="1"/>
  <c r="AA453" i="1"/>
  <c r="AB449" i="1"/>
  <c r="AA447" i="1"/>
  <c r="AA444" i="1"/>
  <c r="AA439" i="1"/>
  <c r="AA435" i="1"/>
  <c r="AA429" i="1"/>
  <c r="AA428" i="1"/>
  <c r="AB426" i="1"/>
  <c r="AB424" i="1"/>
  <c r="AA423" i="1"/>
  <c r="AA419" i="1"/>
  <c r="AA409" i="1"/>
  <c r="AB405" i="1"/>
  <c r="AA404" i="1"/>
  <c r="AB400" i="1"/>
  <c r="AA399" i="1"/>
  <c r="AA398" i="1"/>
  <c r="AA397" i="1"/>
  <c r="AB392" i="1"/>
  <c r="AA391" i="1"/>
  <c r="AA387" i="1"/>
  <c r="AA385" i="1"/>
  <c r="AB383" i="1"/>
  <c r="AA381" i="1"/>
  <c r="AA380" i="1"/>
  <c r="AB377" i="1"/>
  <c r="AA376" i="1"/>
  <c r="AB372" i="1"/>
  <c r="AB371" i="1"/>
  <c r="AA370" i="1"/>
  <c r="AB367" i="1"/>
  <c r="AB366" i="1"/>
  <c r="AA365" i="1"/>
  <c r="AB361" i="1"/>
  <c r="AA360" i="1"/>
  <c r="AA359" i="1"/>
  <c r="AA358" i="1"/>
  <c r="AA357" i="1"/>
  <c r="AB354" i="1"/>
  <c r="AA353" i="1"/>
  <c r="AA352" i="1"/>
  <c r="AB348" i="1"/>
  <c r="AB344" i="1"/>
  <c r="AA343" i="1"/>
  <c r="AA342" i="1"/>
  <c r="AB339" i="1"/>
  <c r="AB338" i="1"/>
  <c r="AA337" i="1"/>
  <c r="AB334" i="1"/>
  <c r="AB333" i="1"/>
  <c r="AA332" i="1"/>
  <c r="AA331" i="1"/>
  <c r="AB324" i="1"/>
  <c r="AA323" i="1"/>
  <c r="AB319" i="1"/>
  <c r="AB316" i="1"/>
  <c r="AB315" i="1"/>
  <c r="AA313" i="1"/>
  <c r="AB310" i="1"/>
  <c r="AB309" i="1"/>
  <c r="AA308" i="1"/>
  <c r="AA305" i="1"/>
  <c r="AA304" i="1"/>
  <c r="AB301" i="1"/>
  <c r="AB300" i="1"/>
  <c r="AA295" i="1"/>
  <c r="AA291" i="1"/>
  <c r="AB290" i="1"/>
  <c r="AA289" i="1"/>
  <c r="AA288" i="1"/>
  <c r="AB285" i="1"/>
  <c r="AA284" i="1"/>
  <c r="AB281" i="1"/>
  <c r="AA280" i="1"/>
  <c r="AB276" i="1"/>
  <c r="AB275" i="1"/>
  <c r="AB272" i="1"/>
  <c r="AB271" i="1"/>
  <c r="AA265" i="1"/>
  <c r="AB262" i="1"/>
  <c r="AA261" i="1"/>
  <c r="AB258" i="1"/>
  <c r="AA256" i="1"/>
  <c r="AB253" i="1"/>
  <c r="AA252" i="1"/>
  <c r="AA251" i="1"/>
  <c r="AB249" i="1"/>
  <c r="AA247" i="1"/>
  <c r="AB245" i="1"/>
  <c r="AA244" i="1"/>
  <c r="AA243" i="1"/>
  <c r="AB239" i="1"/>
  <c r="AB234" i="1"/>
  <c r="AA232" i="1"/>
  <c r="AA231" i="1"/>
  <c r="AA229" i="1"/>
  <c r="AA226" i="1"/>
  <c r="AA225" i="1"/>
  <c r="AB222" i="1"/>
  <c r="AB221" i="1"/>
  <c r="AB220" i="1"/>
  <c r="AA219" i="1"/>
  <c r="AB216" i="1"/>
  <c r="AB212" i="1"/>
  <c r="AA209" i="1"/>
  <c r="AA206" i="1"/>
  <c r="AA205" i="1"/>
  <c r="AA202" i="1"/>
  <c r="AA201" i="1"/>
  <c r="AA200" i="1"/>
  <c r="AB198" i="1"/>
  <c r="AB197" i="1"/>
  <c r="AB196" i="1"/>
  <c r="AB192" i="1"/>
  <c r="AA191" i="1"/>
  <c r="AA186" i="1"/>
  <c r="AA185" i="1"/>
  <c r="AA180" i="1"/>
  <c r="AB176" i="1"/>
  <c r="AA174" i="1"/>
  <c r="AB171" i="1"/>
  <c r="AB170" i="1"/>
  <c r="AB169" i="1"/>
  <c r="AB165" i="1"/>
  <c r="AA164" i="1"/>
  <c r="AA154" i="1"/>
  <c r="AB151" i="1"/>
  <c r="AA150" i="1"/>
  <c r="AB144" i="1"/>
  <c r="AA141" i="1"/>
  <c r="AB139" i="1"/>
  <c r="AA138" i="1"/>
  <c r="AB137" i="1"/>
  <c r="AB132" i="1"/>
  <c r="AA131" i="1"/>
  <c r="AA130" i="1"/>
  <c r="AB129" i="1"/>
  <c r="AB126" i="1"/>
  <c r="AB124" i="1"/>
  <c r="AB123" i="1"/>
  <c r="AA122" i="1"/>
  <c r="AB121" i="1"/>
  <c r="AA116" i="1"/>
  <c r="AA112" i="1"/>
  <c r="AA111" i="1"/>
  <c r="AB108" i="1"/>
  <c r="AA107" i="1"/>
  <c r="AA106" i="1"/>
  <c r="AB105" i="1"/>
  <c r="AB99" i="1"/>
  <c r="AB93" i="1"/>
  <c r="AA91" i="1"/>
  <c r="AB87" i="1"/>
  <c r="AA86" i="1"/>
  <c r="AB83" i="1"/>
  <c r="AA82" i="1"/>
  <c r="AA80" i="1"/>
  <c r="AA79" i="1"/>
  <c r="AA78" i="1"/>
  <c r="AA77" i="1"/>
  <c r="AB74" i="1"/>
  <c r="AA73" i="1"/>
  <c r="AA598" i="1"/>
  <c r="AA582" i="1"/>
  <c r="AA566" i="1"/>
  <c r="AA550" i="1"/>
  <c r="AA534" i="1"/>
  <c r="AA518" i="1"/>
  <c r="AA502" i="1"/>
  <c r="AA486" i="1"/>
  <c r="AA470" i="1"/>
  <c r="AA454" i="1"/>
  <c r="AA438" i="1"/>
  <c r="AA422" i="1"/>
  <c r="AB12" i="4"/>
  <c r="AC12" i="4"/>
  <c r="AF12" i="4"/>
  <c r="AE12" i="4"/>
  <c r="AD12" i="4"/>
  <c r="AF219" i="10" l="1"/>
  <c r="AH187" i="10"/>
  <c r="AG155" i="10"/>
  <c r="AF107" i="10"/>
  <c r="AH139" i="10"/>
  <c r="AG123" i="10"/>
  <c r="AH203" i="10"/>
  <c r="AG187" i="10"/>
  <c r="AF155" i="10"/>
  <c r="AG139" i="10"/>
  <c r="AG171" i="10"/>
  <c r="AF123" i="10"/>
  <c r="AF203" i="10"/>
  <c r="AG219" i="10"/>
  <c r="AH155" i="10"/>
  <c r="AH107" i="10"/>
  <c r="AF171" i="10"/>
  <c r="AH123" i="10"/>
  <c r="AH540" i="10"/>
  <c r="AF602" i="10"/>
  <c r="G602" i="10"/>
  <c r="AF594" i="10"/>
  <c r="G594" i="10"/>
  <c r="AF586" i="10"/>
  <c r="G586" i="10"/>
  <c r="AF578" i="10"/>
  <c r="G578" i="10"/>
  <c r="AH570" i="10"/>
  <c r="G570" i="10"/>
  <c r="AF562" i="10"/>
  <c r="G562" i="10"/>
  <c r="AG554" i="10"/>
  <c r="G554" i="10"/>
  <c r="AF546" i="10"/>
  <c r="G546" i="10"/>
  <c r="AG514" i="10"/>
  <c r="G514" i="10"/>
  <c r="AF506" i="10"/>
  <c r="G506" i="10"/>
  <c r="AG498" i="10"/>
  <c r="G498" i="10"/>
  <c r="AF490" i="10"/>
  <c r="G490" i="10"/>
  <c r="AG482" i="10"/>
  <c r="G482" i="10"/>
  <c r="AF474" i="10"/>
  <c r="G474" i="10"/>
  <c r="AH466" i="10"/>
  <c r="G466" i="10"/>
  <c r="AF458" i="10"/>
  <c r="G458" i="10"/>
  <c r="AH450" i="10"/>
  <c r="G450" i="10"/>
  <c r="AF442" i="10"/>
  <c r="G442" i="10"/>
  <c r="AG605" i="10"/>
  <c r="G605" i="10"/>
  <c r="AF597" i="10"/>
  <c r="G597" i="10"/>
  <c r="AF589" i="10"/>
  <c r="G589" i="10"/>
  <c r="AH581" i="10"/>
  <c r="G581" i="10"/>
  <c r="AG573" i="10"/>
  <c r="G573" i="10"/>
  <c r="AF565" i="10"/>
  <c r="G565" i="10"/>
  <c r="AH557" i="10"/>
  <c r="G557" i="10"/>
  <c r="AF549" i="10"/>
  <c r="G549" i="10"/>
  <c r="AF541" i="10"/>
  <c r="G541" i="10"/>
  <c r="AF533" i="10"/>
  <c r="G533" i="10"/>
  <c r="AH525" i="10"/>
  <c r="G525" i="10"/>
  <c r="AF517" i="10"/>
  <c r="G517" i="10"/>
  <c r="AF509" i="10"/>
  <c r="G509" i="10"/>
  <c r="AH501" i="10"/>
  <c r="G501" i="10"/>
  <c r="AH493" i="10"/>
  <c r="G493" i="10"/>
  <c r="AF485" i="10"/>
  <c r="G485" i="10"/>
  <c r="AG477" i="10"/>
  <c r="G477" i="10"/>
  <c r="AF469" i="10"/>
  <c r="G469" i="10"/>
  <c r="AH461" i="10"/>
  <c r="G461" i="10"/>
  <c r="AH453" i="10"/>
  <c r="G453" i="10"/>
  <c r="AF445" i="10"/>
  <c r="G445" i="10"/>
  <c r="AG436" i="10"/>
  <c r="G436" i="10"/>
  <c r="AG428" i="10"/>
  <c r="G428" i="10"/>
  <c r="AF420" i="10"/>
  <c r="G420" i="10"/>
  <c r="AH412" i="10"/>
  <c r="G412" i="10"/>
  <c r="AF404" i="10"/>
  <c r="G404" i="10"/>
  <c r="AF396" i="10"/>
  <c r="G396" i="10"/>
  <c r="AF388" i="10"/>
  <c r="G388" i="10"/>
  <c r="AG380" i="10"/>
  <c r="G380" i="10"/>
  <c r="AH372" i="10"/>
  <c r="G372" i="10"/>
  <c r="AH364" i="10"/>
  <c r="G364" i="10"/>
  <c r="AH356" i="10"/>
  <c r="G356" i="10"/>
  <c r="AF348" i="10"/>
  <c r="G348" i="10"/>
  <c r="AF340" i="10"/>
  <c r="G340" i="10"/>
  <c r="AF332" i="10"/>
  <c r="G332" i="10"/>
  <c r="AF324" i="10"/>
  <c r="G324" i="10"/>
  <c r="AF316" i="10"/>
  <c r="G316" i="10"/>
  <c r="AG308" i="10"/>
  <c r="G308" i="10"/>
  <c r="AG300" i="10"/>
  <c r="G300" i="10"/>
  <c r="AF292" i="10"/>
  <c r="G292" i="10"/>
  <c r="AG284" i="10"/>
  <c r="G284" i="10"/>
  <c r="AH276" i="10"/>
  <c r="G276" i="10"/>
  <c r="AG268" i="10"/>
  <c r="G268" i="10"/>
  <c r="AH431" i="10"/>
  <c r="G431" i="10"/>
  <c r="AG423" i="10"/>
  <c r="G423" i="10"/>
  <c r="AH415" i="10"/>
  <c r="G415" i="10"/>
  <c r="AH407" i="10"/>
  <c r="G407" i="10"/>
  <c r="AF399" i="10"/>
  <c r="G399" i="10"/>
  <c r="AG391" i="10"/>
  <c r="G391" i="10"/>
  <c r="AF383" i="10"/>
  <c r="G383" i="10"/>
  <c r="AF375" i="10"/>
  <c r="G375" i="10"/>
  <c r="AG367" i="10"/>
  <c r="G367" i="10"/>
  <c r="AH359" i="10"/>
  <c r="G359" i="10"/>
  <c r="AF351" i="10"/>
  <c r="G351" i="10"/>
  <c r="AH343" i="10"/>
  <c r="G343" i="10"/>
  <c r="AH335" i="10"/>
  <c r="G335" i="10"/>
  <c r="AF327" i="10"/>
  <c r="G327" i="10"/>
  <c r="AH319" i="10"/>
  <c r="G319" i="10"/>
  <c r="AG311" i="10"/>
  <c r="G311" i="10"/>
  <c r="AG303" i="10"/>
  <c r="G303" i="10"/>
  <c r="AG262" i="10"/>
  <c r="G262" i="10"/>
  <c r="AF254" i="10"/>
  <c r="G254" i="10"/>
  <c r="AH246" i="10"/>
  <c r="G246" i="10"/>
  <c r="AF238" i="10"/>
  <c r="G238" i="10"/>
  <c r="AG230" i="10"/>
  <c r="G230" i="10"/>
  <c r="AF222" i="10"/>
  <c r="G222" i="10"/>
  <c r="AH214" i="10"/>
  <c r="G214" i="10"/>
  <c r="AG206" i="10"/>
  <c r="G206" i="10"/>
  <c r="AF198" i="10"/>
  <c r="G198" i="10"/>
  <c r="AH190" i="10"/>
  <c r="G190" i="10"/>
  <c r="AG182" i="10"/>
  <c r="G182" i="10"/>
  <c r="AH174" i="10"/>
  <c r="G174" i="10"/>
  <c r="AF166" i="10"/>
  <c r="G166" i="10"/>
  <c r="AF158" i="10"/>
  <c r="G158" i="10"/>
  <c r="AH150" i="10"/>
  <c r="G150" i="10"/>
  <c r="AF142" i="10"/>
  <c r="G142" i="10"/>
  <c r="AH134" i="10"/>
  <c r="G134" i="10"/>
  <c r="AF126" i="10"/>
  <c r="G126" i="10"/>
  <c r="AG118" i="10"/>
  <c r="G118" i="10"/>
  <c r="AG110" i="10"/>
  <c r="G110" i="10"/>
  <c r="AG102" i="10"/>
  <c r="G102" i="10"/>
  <c r="AH94" i="10"/>
  <c r="G94" i="10"/>
  <c r="AF86" i="10"/>
  <c r="G86" i="10"/>
  <c r="AG78" i="10"/>
  <c r="G78" i="10"/>
  <c r="AG70" i="10"/>
  <c r="G70" i="10"/>
  <c r="AH62" i="10"/>
  <c r="G62" i="10"/>
  <c r="AH69" i="10"/>
  <c r="G69" i="10"/>
  <c r="AF295" i="10"/>
  <c r="G295" i="10"/>
  <c r="AF287" i="10"/>
  <c r="G287" i="10"/>
  <c r="AF279" i="10"/>
  <c r="G279" i="10"/>
  <c r="AF271" i="10"/>
  <c r="G271" i="10"/>
  <c r="AF263" i="10"/>
  <c r="G263" i="10"/>
  <c r="AH255" i="10"/>
  <c r="G255" i="10"/>
  <c r="AH247" i="10"/>
  <c r="G247" i="10"/>
  <c r="AF239" i="10"/>
  <c r="G239" i="10"/>
  <c r="AF231" i="10"/>
  <c r="G231" i="10"/>
  <c r="AF223" i="10"/>
  <c r="G223" i="10"/>
  <c r="AH215" i="10"/>
  <c r="G215" i="10"/>
  <c r="AF207" i="10"/>
  <c r="G207" i="10"/>
  <c r="AF199" i="10"/>
  <c r="G199" i="10"/>
  <c r="AF191" i="10"/>
  <c r="G191" i="10"/>
  <c r="AH183" i="10"/>
  <c r="G183" i="10"/>
  <c r="AF175" i="10"/>
  <c r="G175" i="10"/>
  <c r="AG167" i="10"/>
  <c r="G167" i="10"/>
  <c r="AF159" i="10"/>
  <c r="G159" i="10"/>
  <c r="AG151" i="10"/>
  <c r="G151" i="10"/>
  <c r="AF143" i="10"/>
  <c r="G143" i="10"/>
  <c r="AG135" i="10"/>
  <c r="G135" i="10"/>
  <c r="AF127" i="10"/>
  <c r="G127" i="10"/>
  <c r="AF119" i="10"/>
  <c r="G119" i="10"/>
  <c r="AH111" i="10"/>
  <c r="G111" i="10"/>
  <c r="AH103" i="10"/>
  <c r="G103" i="10"/>
  <c r="AF95" i="10"/>
  <c r="G95" i="10"/>
  <c r="AF87" i="10"/>
  <c r="G87" i="10"/>
  <c r="AF77" i="10"/>
  <c r="G77" i="10"/>
  <c r="AF522" i="10"/>
  <c r="G522" i="10"/>
  <c r="AH608" i="10"/>
  <c r="G608" i="10"/>
  <c r="AH600" i="10"/>
  <c r="G600" i="10"/>
  <c r="AF592" i="10"/>
  <c r="G592" i="10"/>
  <c r="AF584" i="10"/>
  <c r="G584" i="10"/>
  <c r="AH576" i="10"/>
  <c r="G576" i="10"/>
  <c r="AF568" i="10"/>
  <c r="G568" i="10"/>
  <c r="AG560" i="10"/>
  <c r="G560" i="10"/>
  <c r="AG552" i="10"/>
  <c r="G552" i="10"/>
  <c r="AG544" i="10"/>
  <c r="G544" i="10"/>
  <c r="AH536" i="10"/>
  <c r="G536" i="10"/>
  <c r="AH528" i="10"/>
  <c r="G528" i="10"/>
  <c r="AH520" i="10"/>
  <c r="G520" i="10"/>
  <c r="AF512" i="10"/>
  <c r="G512" i="10"/>
  <c r="AH504" i="10"/>
  <c r="G504" i="10"/>
  <c r="AF496" i="10"/>
  <c r="G496" i="10"/>
  <c r="AH488" i="10"/>
  <c r="G488" i="10"/>
  <c r="AH480" i="10"/>
  <c r="G480" i="10"/>
  <c r="AG472" i="10"/>
  <c r="G472" i="10"/>
  <c r="AF464" i="10"/>
  <c r="G464" i="10"/>
  <c r="AF456" i="10"/>
  <c r="G456" i="10"/>
  <c r="AF448" i="10"/>
  <c r="G448" i="10"/>
  <c r="AF440" i="10"/>
  <c r="G440" i="10"/>
  <c r="AG603" i="10"/>
  <c r="G603" i="10"/>
  <c r="AH595" i="10"/>
  <c r="G595" i="10"/>
  <c r="AF587" i="10"/>
  <c r="G587" i="10"/>
  <c r="AG579" i="10"/>
  <c r="G579" i="10"/>
  <c r="AH571" i="10"/>
  <c r="G571" i="10"/>
  <c r="AG563" i="10"/>
  <c r="G563" i="10"/>
  <c r="AF555" i="10"/>
  <c r="G555" i="10"/>
  <c r="AH547" i="10"/>
  <c r="G547" i="10"/>
  <c r="AF539" i="10"/>
  <c r="G539" i="10"/>
  <c r="AG531" i="10"/>
  <c r="G531" i="10"/>
  <c r="AF523" i="10"/>
  <c r="G523" i="10"/>
  <c r="AG515" i="10"/>
  <c r="G515" i="10"/>
  <c r="AG507" i="10"/>
  <c r="G507" i="10"/>
  <c r="AF499" i="10"/>
  <c r="G499" i="10"/>
  <c r="AH491" i="10"/>
  <c r="G491" i="10"/>
  <c r="AH483" i="10"/>
  <c r="G483" i="10"/>
  <c r="AF475" i="10"/>
  <c r="G475" i="10"/>
  <c r="AG467" i="10"/>
  <c r="G467" i="10"/>
  <c r="AG459" i="10"/>
  <c r="G459" i="10"/>
  <c r="AG451" i="10"/>
  <c r="G451" i="10"/>
  <c r="AF443" i="10"/>
  <c r="G443" i="10"/>
  <c r="AF434" i="10"/>
  <c r="G434" i="10"/>
  <c r="AG426" i="10"/>
  <c r="G426" i="10"/>
  <c r="AF418" i="10"/>
  <c r="G418" i="10"/>
  <c r="AF410" i="10"/>
  <c r="G410" i="10"/>
  <c r="AH402" i="10"/>
  <c r="G402" i="10"/>
  <c r="AG394" i="10"/>
  <c r="G394" i="10"/>
  <c r="AH386" i="10"/>
  <c r="G386" i="10"/>
  <c r="AH378" i="10"/>
  <c r="G378" i="10"/>
  <c r="AF370" i="10"/>
  <c r="G370" i="10"/>
  <c r="AF362" i="10"/>
  <c r="G362" i="10"/>
  <c r="AG354" i="10"/>
  <c r="G354" i="10"/>
  <c r="AF346" i="10"/>
  <c r="G346" i="10"/>
  <c r="AG338" i="10"/>
  <c r="G338" i="10"/>
  <c r="AH330" i="10"/>
  <c r="G330" i="10"/>
  <c r="AF322" i="10"/>
  <c r="G322" i="10"/>
  <c r="AF314" i="10"/>
  <c r="G314" i="10"/>
  <c r="AH306" i="10"/>
  <c r="G306" i="10"/>
  <c r="AH298" i="10"/>
  <c r="G298" i="10"/>
  <c r="AF290" i="10"/>
  <c r="G290" i="10"/>
  <c r="AG282" i="10"/>
  <c r="G282" i="10"/>
  <c r="AF274" i="10"/>
  <c r="G274" i="10"/>
  <c r="AF437" i="10"/>
  <c r="G437" i="10"/>
  <c r="AH429" i="10"/>
  <c r="G429" i="10"/>
  <c r="AH421" i="10"/>
  <c r="G421" i="10"/>
  <c r="AF413" i="10"/>
  <c r="G413" i="10"/>
  <c r="AG405" i="10"/>
  <c r="G405" i="10"/>
  <c r="AF397" i="10"/>
  <c r="G397" i="10"/>
  <c r="AF389" i="10"/>
  <c r="G389" i="10"/>
  <c r="AG381" i="10"/>
  <c r="G381" i="10"/>
  <c r="AF373" i="10"/>
  <c r="G373" i="10"/>
  <c r="AH365" i="10"/>
  <c r="G365" i="10"/>
  <c r="AF357" i="10"/>
  <c r="G357" i="10"/>
  <c r="AF349" i="10"/>
  <c r="G349" i="10"/>
  <c r="AF341" i="10"/>
  <c r="G341" i="10"/>
  <c r="AH333" i="10"/>
  <c r="G333" i="10"/>
  <c r="AF325" i="10"/>
  <c r="G325" i="10"/>
  <c r="AG317" i="10"/>
  <c r="G317" i="10"/>
  <c r="AF309" i="10"/>
  <c r="G309" i="10"/>
  <c r="AH301" i="10"/>
  <c r="G301" i="10"/>
  <c r="AH260" i="10"/>
  <c r="G260" i="10"/>
  <c r="AG252" i="10"/>
  <c r="G252" i="10"/>
  <c r="AG244" i="10"/>
  <c r="G244" i="10"/>
  <c r="AG236" i="10"/>
  <c r="G236" i="10"/>
  <c r="AG228" i="10"/>
  <c r="G228" i="10"/>
  <c r="AF220" i="10"/>
  <c r="G220" i="10"/>
  <c r="AF212" i="10"/>
  <c r="G212" i="10"/>
  <c r="AF204" i="10"/>
  <c r="G204" i="10"/>
  <c r="AF196" i="10"/>
  <c r="G196" i="10"/>
  <c r="AF188" i="10"/>
  <c r="G188" i="10"/>
  <c r="AF180" i="10"/>
  <c r="G180" i="10"/>
  <c r="AG172" i="10"/>
  <c r="G172" i="10"/>
  <c r="AG164" i="10"/>
  <c r="G164" i="10"/>
  <c r="AG156" i="10"/>
  <c r="G156" i="10"/>
  <c r="AF148" i="10"/>
  <c r="G148" i="10"/>
  <c r="AF140" i="10"/>
  <c r="G140" i="10"/>
  <c r="AG132" i="10"/>
  <c r="G132" i="10"/>
  <c r="AH124" i="10"/>
  <c r="G124" i="10"/>
  <c r="AF116" i="10"/>
  <c r="G116" i="10"/>
  <c r="AH108" i="10"/>
  <c r="G108" i="10"/>
  <c r="AF100" i="10"/>
  <c r="G100" i="10"/>
  <c r="AH92" i="10"/>
  <c r="G92" i="10"/>
  <c r="AH84" i="10"/>
  <c r="G84" i="10"/>
  <c r="AF76" i="10"/>
  <c r="G76" i="10"/>
  <c r="AH68" i="10"/>
  <c r="G68" i="10"/>
  <c r="AF81" i="10"/>
  <c r="G81" i="10"/>
  <c r="AF65" i="10"/>
  <c r="G65" i="10"/>
  <c r="AF293" i="10"/>
  <c r="G293" i="10"/>
  <c r="AH285" i="10"/>
  <c r="G285" i="10"/>
  <c r="AF277" i="10"/>
  <c r="G277" i="10"/>
  <c r="AF269" i="10"/>
  <c r="G269" i="10"/>
  <c r="AH261" i="10"/>
  <c r="G261" i="10"/>
  <c r="AH253" i="10"/>
  <c r="G253" i="10"/>
  <c r="AF245" i="10"/>
  <c r="G245" i="10"/>
  <c r="AH237" i="10"/>
  <c r="G237" i="10"/>
  <c r="AG229" i="10"/>
  <c r="G229" i="10"/>
  <c r="AF221" i="10"/>
  <c r="G221" i="10"/>
  <c r="AF213" i="10"/>
  <c r="G213" i="10"/>
  <c r="AH205" i="10"/>
  <c r="G205" i="10"/>
  <c r="AF197" i="10"/>
  <c r="G197" i="10"/>
  <c r="AF189" i="10"/>
  <c r="G189" i="10"/>
  <c r="AH181" i="10"/>
  <c r="G181" i="10"/>
  <c r="AF173" i="10"/>
  <c r="G173" i="10"/>
  <c r="AG165" i="10"/>
  <c r="G165" i="10"/>
  <c r="AF157" i="10"/>
  <c r="G157" i="10"/>
  <c r="AF149" i="10"/>
  <c r="G149" i="10"/>
  <c r="AH141" i="10"/>
  <c r="G141" i="10"/>
  <c r="AF133" i="10"/>
  <c r="G133" i="10"/>
  <c r="AF125" i="10"/>
  <c r="G125" i="10"/>
  <c r="AF117" i="10"/>
  <c r="G117" i="10"/>
  <c r="AH109" i="10"/>
  <c r="G109" i="10"/>
  <c r="AF101" i="10"/>
  <c r="G101" i="10"/>
  <c r="AF93" i="10"/>
  <c r="G93" i="10"/>
  <c r="AF85" i="10"/>
  <c r="G85" i="10"/>
  <c r="AH73" i="10"/>
  <c r="G73" i="10"/>
  <c r="AG530" i="10"/>
  <c r="G530" i="10"/>
  <c r="AG606" i="10"/>
  <c r="G606" i="10"/>
  <c r="AH598" i="10"/>
  <c r="G598" i="10"/>
  <c r="AH590" i="10"/>
  <c r="G590" i="10"/>
  <c r="AH582" i="10"/>
  <c r="G582" i="10"/>
  <c r="AH574" i="10"/>
  <c r="G574" i="10"/>
  <c r="AH566" i="10"/>
  <c r="G566" i="10"/>
  <c r="AG558" i="10"/>
  <c r="G558" i="10"/>
  <c r="AF550" i="10"/>
  <c r="G550" i="10"/>
  <c r="AG542" i="10"/>
  <c r="G542" i="10"/>
  <c r="AG534" i="10"/>
  <c r="G534" i="10"/>
  <c r="AH526" i="10"/>
  <c r="G526" i="10"/>
  <c r="AH518" i="10"/>
  <c r="G518" i="10"/>
  <c r="AH510" i="10"/>
  <c r="G510" i="10"/>
  <c r="AF502" i="10"/>
  <c r="G502" i="10"/>
  <c r="AH494" i="10"/>
  <c r="G494" i="10"/>
  <c r="AF486" i="10"/>
  <c r="G486" i="10"/>
  <c r="AH478" i="10"/>
  <c r="G478" i="10"/>
  <c r="AH470" i="10"/>
  <c r="G470" i="10"/>
  <c r="AF462" i="10"/>
  <c r="G462" i="10"/>
  <c r="AG454" i="10"/>
  <c r="G454" i="10"/>
  <c r="AH446" i="10"/>
  <c r="G446" i="10"/>
  <c r="AF438" i="10"/>
  <c r="G438" i="10"/>
  <c r="AH601" i="10"/>
  <c r="G601" i="10"/>
  <c r="AH593" i="10"/>
  <c r="G593" i="10"/>
  <c r="AH585" i="10"/>
  <c r="G585" i="10"/>
  <c r="AG577" i="10"/>
  <c r="G577" i="10"/>
  <c r="AF569" i="10"/>
  <c r="G569" i="10"/>
  <c r="AF561" i="10"/>
  <c r="G561" i="10"/>
  <c r="AF553" i="10"/>
  <c r="G553" i="10"/>
  <c r="AG545" i="10"/>
  <c r="G545" i="10"/>
  <c r="AG537" i="10"/>
  <c r="G537" i="10"/>
  <c r="AF529" i="10"/>
  <c r="G529" i="10"/>
  <c r="AH521" i="10"/>
  <c r="G521" i="10"/>
  <c r="AH513" i="10"/>
  <c r="G513" i="10"/>
  <c r="AF505" i="10"/>
  <c r="G505" i="10"/>
  <c r="AF497" i="10"/>
  <c r="G497" i="10"/>
  <c r="AH489" i="10"/>
  <c r="G489" i="10"/>
  <c r="AF481" i="10"/>
  <c r="G481" i="10"/>
  <c r="AH473" i="10"/>
  <c r="G473" i="10"/>
  <c r="AH465" i="10"/>
  <c r="G465" i="10"/>
  <c r="AG457" i="10"/>
  <c r="G457" i="10"/>
  <c r="AG449" i="10"/>
  <c r="G449" i="10"/>
  <c r="AH441" i="10"/>
  <c r="G441" i="10"/>
  <c r="AF432" i="10"/>
  <c r="G432" i="10"/>
  <c r="AH424" i="10"/>
  <c r="G424" i="10"/>
  <c r="AF416" i="10"/>
  <c r="G416" i="10"/>
  <c r="AG408" i="10"/>
  <c r="G408" i="10"/>
  <c r="AF400" i="10"/>
  <c r="G400" i="10"/>
  <c r="AH392" i="10"/>
  <c r="G392" i="10"/>
  <c r="AF384" i="10"/>
  <c r="G384" i="10"/>
  <c r="AH376" i="10"/>
  <c r="G376" i="10"/>
  <c r="AF368" i="10"/>
  <c r="G368" i="10"/>
  <c r="AF360" i="10"/>
  <c r="G360" i="10"/>
  <c r="AF352" i="10"/>
  <c r="G352" i="10"/>
  <c r="AH344" i="10"/>
  <c r="G344" i="10"/>
  <c r="AF336" i="10"/>
  <c r="G336" i="10"/>
  <c r="AF328" i="10"/>
  <c r="G328" i="10"/>
  <c r="AF320" i="10"/>
  <c r="G320" i="10"/>
  <c r="AG312" i="10"/>
  <c r="G312" i="10"/>
  <c r="AF304" i="10"/>
  <c r="G304" i="10"/>
  <c r="AH296" i="10"/>
  <c r="G296" i="10"/>
  <c r="AG288" i="10"/>
  <c r="G288" i="10"/>
  <c r="AG280" i="10"/>
  <c r="G280" i="10"/>
  <c r="AF272" i="10"/>
  <c r="G272" i="10"/>
  <c r="AH435" i="10"/>
  <c r="G435" i="10"/>
  <c r="AG427" i="10"/>
  <c r="G427" i="10"/>
  <c r="AG419" i="10"/>
  <c r="G419" i="10"/>
  <c r="AF411" i="10"/>
  <c r="G411" i="10"/>
  <c r="AH403" i="10"/>
  <c r="G403" i="10"/>
  <c r="AG395" i="10"/>
  <c r="G395" i="10"/>
  <c r="AF387" i="10"/>
  <c r="G387" i="10"/>
  <c r="AG379" i="10"/>
  <c r="G379" i="10"/>
  <c r="AH371" i="10"/>
  <c r="G371" i="10"/>
  <c r="AF363" i="10"/>
  <c r="G363" i="10"/>
  <c r="AF355" i="10"/>
  <c r="G355" i="10"/>
  <c r="AF347" i="10"/>
  <c r="G347" i="10"/>
  <c r="AG339" i="10"/>
  <c r="G339" i="10"/>
  <c r="AG331" i="10"/>
  <c r="G331" i="10"/>
  <c r="AF323" i="10"/>
  <c r="G323" i="10"/>
  <c r="AF315" i="10"/>
  <c r="G315" i="10"/>
  <c r="AG307" i="10"/>
  <c r="G307" i="10"/>
  <c r="AG266" i="10"/>
  <c r="G266" i="10"/>
  <c r="AG258" i="10"/>
  <c r="G258" i="10"/>
  <c r="AF250" i="10"/>
  <c r="G250" i="10"/>
  <c r="AF242" i="10"/>
  <c r="G242" i="10"/>
  <c r="AH234" i="10"/>
  <c r="G234" i="10"/>
  <c r="AF226" i="10"/>
  <c r="G226" i="10"/>
  <c r="AF218" i="10"/>
  <c r="G218" i="10"/>
  <c r="AG210" i="10"/>
  <c r="G210" i="10"/>
  <c r="AF202" i="10"/>
  <c r="G202" i="10"/>
  <c r="AF194" i="10"/>
  <c r="G194" i="10"/>
  <c r="AF186" i="10"/>
  <c r="G186" i="10"/>
  <c r="AG178" i="10"/>
  <c r="G178" i="10"/>
  <c r="AF170" i="10"/>
  <c r="G170" i="10"/>
  <c r="AF162" i="10"/>
  <c r="G162" i="10"/>
  <c r="AH154" i="10"/>
  <c r="G154" i="10"/>
  <c r="AG146" i="10"/>
  <c r="G146" i="10"/>
  <c r="AF138" i="10"/>
  <c r="G138" i="10"/>
  <c r="AG130" i="10"/>
  <c r="G130" i="10"/>
  <c r="AH122" i="10"/>
  <c r="G122" i="10"/>
  <c r="AG114" i="10"/>
  <c r="G114" i="10"/>
  <c r="AG106" i="10"/>
  <c r="G106" i="10"/>
  <c r="AG98" i="10"/>
  <c r="G98" i="10"/>
  <c r="AF90" i="10"/>
  <c r="G90" i="10"/>
  <c r="AH82" i="10"/>
  <c r="G82" i="10"/>
  <c r="AH74" i="10"/>
  <c r="G74" i="10"/>
  <c r="AF66" i="10"/>
  <c r="G66" i="10"/>
  <c r="AG75" i="10"/>
  <c r="G75" i="10"/>
  <c r="AH299" i="10"/>
  <c r="G299" i="10"/>
  <c r="AH291" i="10"/>
  <c r="G291" i="10"/>
  <c r="AG283" i="10"/>
  <c r="G283" i="10"/>
  <c r="AH275" i="10"/>
  <c r="G275" i="10"/>
  <c r="AH267" i="10"/>
  <c r="G267" i="10"/>
  <c r="AH259" i="10"/>
  <c r="G259" i="10"/>
  <c r="AH251" i="10"/>
  <c r="G251" i="10"/>
  <c r="AF243" i="10"/>
  <c r="G243" i="10"/>
  <c r="AF235" i="10"/>
  <c r="G235" i="10"/>
  <c r="AF227" i="10"/>
  <c r="G227" i="10"/>
  <c r="AH211" i="10"/>
  <c r="G211" i="10"/>
  <c r="AF195" i="10"/>
  <c r="G195" i="10"/>
  <c r="AG179" i="10"/>
  <c r="G179" i="10"/>
  <c r="AF163" i="10"/>
  <c r="G163" i="10"/>
  <c r="AF147" i="10"/>
  <c r="G147" i="10"/>
  <c r="AF131" i="10"/>
  <c r="G131" i="10"/>
  <c r="AF115" i="10"/>
  <c r="G115" i="10"/>
  <c r="AF99" i="10"/>
  <c r="G99" i="10"/>
  <c r="AG83" i="10"/>
  <c r="G83" i="10"/>
  <c r="AF538" i="10"/>
  <c r="G538" i="10"/>
  <c r="AG604" i="10"/>
  <c r="G604" i="10"/>
  <c r="AG596" i="10"/>
  <c r="G596" i="10"/>
  <c r="AF588" i="10"/>
  <c r="G588" i="10"/>
  <c r="AH580" i="10"/>
  <c r="G580" i="10"/>
  <c r="AG572" i="10"/>
  <c r="G572" i="10"/>
  <c r="AG564" i="10"/>
  <c r="G564" i="10"/>
  <c r="AF556" i="10"/>
  <c r="G556" i="10"/>
  <c r="AH548" i="10"/>
  <c r="G548" i="10"/>
  <c r="AG540" i="10"/>
  <c r="G540" i="10"/>
  <c r="AH532" i="10"/>
  <c r="G532" i="10"/>
  <c r="AF524" i="10"/>
  <c r="G524" i="10"/>
  <c r="AF516" i="10"/>
  <c r="G516" i="10"/>
  <c r="AG508" i="10"/>
  <c r="G508" i="10"/>
  <c r="AF500" i="10"/>
  <c r="G500" i="10"/>
  <c r="AF492" i="10"/>
  <c r="G492" i="10"/>
  <c r="AF484" i="10"/>
  <c r="G484" i="10"/>
  <c r="AF476" i="10"/>
  <c r="G476" i="10"/>
  <c r="AF468" i="10"/>
  <c r="G468" i="10"/>
  <c r="AG460" i="10"/>
  <c r="G460" i="10"/>
  <c r="AF452" i="10"/>
  <c r="G452" i="10"/>
  <c r="AF444" i="10"/>
  <c r="G444" i="10"/>
  <c r="AF607" i="10"/>
  <c r="G607" i="10"/>
  <c r="AG599" i="10"/>
  <c r="G599" i="10"/>
  <c r="AF591" i="10"/>
  <c r="G591" i="10"/>
  <c r="AF583" i="10"/>
  <c r="G583" i="10"/>
  <c r="AF575" i="10"/>
  <c r="G575" i="10"/>
  <c r="AF567" i="10"/>
  <c r="G567" i="10"/>
  <c r="AF559" i="10"/>
  <c r="G559" i="10"/>
  <c r="AF551" i="10"/>
  <c r="G551" i="10"/>
  <c r="AH543" i="10"/>
  <c r="G543" i="10"/>
  <c r="AG535" i="10"/>
  <c r="G535" i="10"/>
  <c r="AF527" i="10"/>
  <c r="G527" i="10"/>
  <c r="AH519" i="10"/>
  <c r="G519" i="10"/>
  <c r="AF511" i="10"/>
  <c r="G511" i="10"/>
  <c r="AH503" i="10"/>
  <c r="G503" i="10"/>
  <c r="AF495" i="10"/>
  <c r="G495" i="10"/>
  <c r="AF479" i="10"/>
  <c r="G479" i="10"/>
  <c r="AF463" i="10"/>
  <c r="G463" i="10"/>
  <c r="AF447" i="10"/>
  <c r="G447" i="10"/>
  <c r="AH439" i="10"/>
  <c r="G439" i="10"/>
  <c r="AG430" i="10"/>
  <c r="G430" i="10"/>
  <c r="AF414" i="10"/>
  <c r="G414" i="10"/>
  <c r="AG398" i="10"/>
  <c r="G398" i="10"/>
  <c r="AH390" i="10"/>
  <c r="G390" i="10"/>
  <c r="AG382" i="10"/>
  <c r="G382" i="10"/>
  <c r="AH366" i="10"/>
  <c r="G366" i="10"/>
  <c r="AF350" i="10"/>
  <c r="G350" i="10"/>
  <c r="AG334" i="10"/>
  <c r="G334" i="10"/>
  <c r="AG318" i="10"/>
  <c r="G318" i="10"/>
  <c r="AH310" i="10"/>
  <c r="G310" i="10"/>
  <c r="AG302" i="10"/>
  <c r="G302" i="10"/>
  <c r="AH286" i="10"/>
  <c r="G286" i="10"/>
  <c r="AG270" i="10"/>
  <c r="G270" i="10"/>
  <c r="AH425" i="10"/>
  <c r="G425" i="10"/>
  <c r="AF409" i="10"/>
  <c r="G409" i="10"/>
  <c r="AG393" i="10"/>
  <c r="G393" i="10"/>
  <c r="AF377" i="10"/>
  <c r="G377" i="10"/>
  <c r="AG361" i="10"/>
  <c r="G361" i="10"/>
  <c r="AF345" i="10"/>
  <c r="G345" i="10"/>
  <c r="AF329" i="10"/>
  <c r="G329" i="10"/>
  <c r="AF313" i="10"/>
  <c r="G313" i="10"/>
  <c r="AG264" i="10"/>
  <c r="G264" i="10"/>
  <c r="AG248" i="10"/>
  <c r="G248" i="10"/>
  <c r="AG232" i="10"/>
  <c r="G232" i="10"/>
  <c r="AG216" i="10"/>
  <c r="G216" i="10"/>
  <c r="AF200" i="10"/>
  <c r="G200" i="10"/>
  <c r="AH184" i="10"/>
  <c r="G184" i="10"/>
  <c r="AF168" i="10"/>
  <c r="G168" i="10"/>
  <c r="AF152" i="10"/>
  <c r="G152" i="10"/>
  <c r="AF136" i="10"/>
  <c r="G136" i="10"/>
  <c r="AF120" i="10"/>
  <c r="G120" i="10"/>
  <c r="AF104" i="10"/>
  <c r="G104" i="10"/>
  <c r="AF88" i="10"/>
  <c r="G88" i="10"/>
  <c r="AG72" i="10"/>
  <c r="G72" i="10"/>
  <c r="AH71" i="10"/>
  <c r="G71" i="10"/>
  <c r="AG289" i="10"/>
  <c r="G289" i="10"/>
  <c r="AH273" i="10"/>
  <c r="G273" i="10"/>
  <c r="AF257" i="10"/>
  <c r="G257" i="10"/>
  <c r="AF241" i="10"/>
  <c r="G241" i="10"/>
  <c r="AG225" i="10"/>
  <c r="G225" i="10"/>
  <c r="AF209" i="10"/>
  <c r="G209" i="10"/>
  <c r="AH193" i="10"/>
  <c r="G193" i="10"/>
  <c r="AF177" i="10"/>
  <c r="G177" i="10"/>
  <c r="AH161" i="10"/>
  <c r="G161" i="10"/>
  <c r="AF145" i="10"/>
  <c r="G145" i="10"/>
  <c r="AG129" i="10"/>
  <c r="G129" i="10"/>
  <c r="AH113" i="10"/>
  <c r="G113" i="10"/>
  <c r="AH97" i="10"/>
  <c r="G97" i="10"/>
  <c r="AF79" i="10"/>
  <c r="G79" i="10"/>
  <c r="AF394" i="10"/>
  <c r="AG141" i="10"/>
  <c r="AF205" i="10"/>
  <c r="AH221" i="10"/>
  <c r="AG173" i="10"/>
  <c r="AF68" i="10"/>
  <c r="AF73" i="10"/>
  <c r="AH157" i="10"/>
  <c r="AF604" i="10"/>
  <c r="AF590" i="10"/>
  <c r="AF510" i="10"/>
  <c r="AF111" i="10"/>
  <c r="AF405" i="10"/>
  <c r="AG68" i="10"/>
  <c r="AG341" i="10"/>
  <c r="AG100" i="10"/>
  <c r="AG84" i="10"/>
  <c r="AG285" i="10"/>
  <c r="AH180" i="10"/>
  <c r="AH325" i="10"/>
  <c r="AG362" i="10"/>
  <c r="AF84" i="10"/>
  <c r="AH405" i="10"/>
  <c r="AF285" i="10"/>
  <c r="AG180" i="10"/>
  <c r="AF132" i="10"/>
  <c r="AF378" i="10"/>
  <c r="AF282" i="10"/>
  <c r="AH116" i="10"/>
  <c r="AH408" i="10"/>
  <c r="AG376" i="10"/>
  <c r="AH312" i="10"/>
  <c r="AH98" i="10"/>
  <c r="AH307" i="10"/>
  <c r="AH606" i="10"/>
  <c r="AG590" i="10"/>
  <c r="AG574" i="10"/>
  <c r="AH558" i="10"/>
  <c r="AH542" i="10"/>
  <c r="AG526" i="10"/>
  <c r="AG510" i="10"/>
  <c r="AG494" i="10"/>
  <c r="AF446" i="10"/>
  <c r="AF424" i="10"/>
  <c r="AH280" i="10"/>
  <c r="AF258" i="10"/>
  <c r="AF82" i="10"/>
  <c r="AF371" i="10"/>
  <c r="AG299" i="10"/>
  <c r="AG251" i="10"/>
  <c r="AG601" i="10"/>
  <c r="AF585" i="10"/>
  <c r="AF537" i="10"/>
  <c r="AG489" i="10"/>
  <c r="AH457" i="10"/>
  <c r="AF435" i="10"/>
  <c r="AF521" i="10"/>
  <c r="AF441" i="10"/>
  <c r="AF283" i="10"/>
  <c r="AG344" i="10"/>
  <c r="AH210" i="10"/>
  <c r="AF114" i="10"/>
  <c r="AF473" i="10"/>
  <c r="AH339" i="10"/>
  <c r="AG478" i="10"/>
  <c r="AF392" i="10"/>
  <c r="AF296" i="10"/>
  <c r="AH178" i="10"/>
  <c r="AF146" i="10"/>
  <c r="AF130" i="10"/>
  <c r="AH419" i="10"/>
  <c r="AF403" i="10"/>
  <c r="AG267" i="10"/>
  <c r="AF312" i="10"/>
  <c r="AH242" i="10"/>
  <c r="AH162" i="10"/>
  <c r="AH355" i="10"/>
  <c r="AG235" i="10"/>
  <c r="AF606" i="10"/>
  <c r="AF574" i="10"/>
  <c r="AF558" i="10"/>
  <c r="AF542" i="10"/>
  <c r="AG462" i="10"/>
  <c r="AG360" i="10"/>
  <c r="AF280" i="10"/>
  <c r="AH194" i="10"/>
  <c r="AG138" i="10"/>
  <c r="AG323" i="10"/>
  <c r="AF251" i="10"/>
  <c r="AF601" i="10"/>
  <c r="AG569" i="10"/>
  <c r="AF457" i="10"/>
  <c r="AG387" i="10"/>
  <c r="AG553" i="10"/>
  <c r="AG505" i="10"/>
  <c r="AF344" i="10"/>
  <c r="AF339" i="10"/>
  <c r="AG328" i="10"/>
  <c r="AH226" i="10"/>
  <c r="AH66" i="10"/>
  <c r="AF419" i="10"/>
  <c r="AF267" i="10"/>
  <c r="AD592" i="1"/>
  <c r="AE592" i="1" s="1"/>
  <c r="G592" i="1" s="1"/>
  <c r="AD544" i="1"/>
  <c r="AE544" i="1" s="1"/>
  <c r="G544" i="1" s="1"/>
  <c r="AD536" i="1"/>
  <c r="AE536" i="1" s="1"/>
  <c r="G536" i="1" s="1"/>
  <c r="AD520" i="1"/>
  <c r="AE520" i="1" s="1"/>
  <c r="G520" i="1" s="1"/>
  <c r="AD504" i="1"/>
  <c r="AE504" i="1" s="1"/>
  <c r="G504" i="1" s="1"/>
  <c r="AD496" i="1"/>
  <c r="AE496" i="1" s="1"/>
  <c r="G496" i="1" s="1"/>
  <c r="AD480" i="1"/>
  <c r="AE480" i="1" s="1"/>
  <c r="G480" i="1" s="1"/>
  <c r="AD472" i="1"/>
  <c r="AE472" i="1" s="1"/>
  <c r="G472" i="1" s="1"/>
  <c r="AD448" i="1"/>
  <c r="AE448" i="1" s="1"/>
  <c r="G448" i="1" s="1"/>
  <c r="AD158" i="1"/>
  <c r="AE158" i="1" s="1"/>
  <c r="G158" i="1" s="1"/>
  <c r="AD118" i="1"/>
  <c r="AE118" i="1" s="1"/>
  <c r="G118" i="1" s="1"/>
  <c r="AD598" i="1"/>
  <c r="AE598" i="1" s="1"/>
  <c r="G598" i="1" s="1"/>
  <c r="AD573" i="1"/>
  <c r="AE573" i="1" s="1"/>
  <c r="G573" i="1" s="1"/>
  <c r="AD557" i="1"/>
  <c r="AE557" i="1" s="1"/>
  <c r="G557" i="1" s="1"/>
  <c r="AD525" i="1"/>
  <c r="AE525" i="1" s="1"/>
  <c r="G525" i="1" s="1"/>
  <c r="AD485" i="1"/>
  <c r="AE485" i="1" s="1"/>
  <c r="G485" i="1" s="1"/>
  <c r="AD437" i="1"/>
  <c r="AE437" i="1" s="1"/>
  <c r="G437" i="1" s="1"/>
  <c r="AD600" i="1"/>
  <c r="AE600" i="1" s="1"/>
  <c r="G600" i="1" s="1"/>
  <c r="AD591" i="1"/>
  <c r="AE591" i="1" s="1"/>
  <c r="G591" i="1" s="1"/>
  <c r="AD583" i="1"/>
  <c r="AE583" i="1" s="1"/>
  <c r="G583" i="1" s="1"/>
  <c r="AD535" i="1"/>
  <c r="AE535" i="1" s="1"/>
  <c r="G535" i="1" s="1"/>
  <c r="AD527" i="1"/>
  <c r="AE527" i="1" s="1"/>
  <c r="G527" i="1" s="1"/>
  <c r="AD519" i="1"/>
  <c r="AE519" i="1" s="1"/>
  <c r="G519" i="1" s="1"/>
  <c r="AD495" i="1"/>
  <c r="AE495" i="1" s="1"/>
  <c r="G495" i="1" s="1"/>
  <c r="AD487" i="1"/>
  <c r="AE487" i="1" s="1"/>
  <c r="G487" i="1" s="1"/>
  <c r="AD606" i="1"/>
  <c r="AE606" i="1" s="1"/>
  <c r="G606" i="1" s="1"/>
  <c r="AD589" i="1"/>
  <c r="AE589" i="1" s="1"/>
  <c r="G589" i="1" s="1"/>
  <c r="AD541" i="1"/>
  <c r="AE541" i="1" s="1"/>
  <c r="G541" i="1" s="1"/>
  <c r="AD509" i="1"/>
  <c r="AE509" i="1" s="1"/>
  <c r="G509" i="1" s="1"/>
  <c r="AD584" i="1"/>
  <c r="AE584" i="1" s="1"/>
  <c r="G584" i="1" s="1"/>
  <c r="AD576" i="1"/>
  <c r="AE576" i="1" s="1"/>
  <c r="G576" i="1" s="1"/>
  <c r="AD568" i="1"/>
  <c r="AE568" i="1" s="1"/>
  <c r="G568" i="1" s="1"/>
  <c r="AD560" i="1"/>
  <c r="AE560" i="1" s="1"/>
  <c r="G560" i="1" s="1"/>
  <c r="AD552" i="1"/>
  <c r="AE552" i="1" s="1"/>
  <c r="G552" i="1" s="1"/>
  <c r="AD528" i="1"/>
  <c r="AE528" i="1" s="1"/>
  <c r="G528" i="1" s="1"/>
  <c r="AD488" i="1"/>
  <c r="AE488" i="1" s="1"/>
  <c r="G488" i="1" s="1"/>
  <c r="AD456" i="1"/>
  <c r="AE456" i="1" s="1"/>
  <c r="G456" i="1" s="1"/>
  <c r="AD424" i="1"/>
  <c r="AE424" i="1" s="1"/>
  <c r="G424" i="1" s="1"/>
  <c r="AD400" i="1"/>
  <c r="AE400" i="1" s="1"/>
  <c r="G400" i="1" s="1"/>
  <c r="AD384" i="1"/>
  <c r="AE384" i="1" s="1"/>
  <c r="G384" i="1" s="1"/>
  <c r="AD376" i="1"/>
  <c r="AE376" i="1" s="1"/>
  <c r="G376" i="1" s="1"/>
  <c r="AD360" i="1"/>
  <c r="AE360" i="1" s="1"/>
  <c r="G360" i="1" s="1"/>
  <c r="AD344" i="1"/>
  <c r="AE344" i="1" s="1"/>
  <c r="G344" i="1" s="1"/>
  <c r="AD320" i="1"/>
  <c r="AE320" i="1" s="1"/>
  <c r="G320" i="1" s="1"/>
  <c r="AD312" i="1"/>
  <c r="AE312" i="1" s="1"/>
  <c r="G312" i="1" s="1"/>
  <c r="AD296" i="1"/>
  <c r="AE296" i="1" s="1"/>
  <c r="G296" i="1" s="1"/>
  <c r="AD271" i="1"/>
  <c r="AE271" i="1" s="1"/>
  <c r="G271" i="1" s="1"/>
  <c r="AD255" i="1"/>
  <c r="AE255" i="1" s="1"/>
  <c r="G255" i="1" s="1"/>
  <c r="AD247" i="1"/>
  <c r="AE247" i="1" s="1"/>
  <c r="G247" i="1" s="1"/>
  <c r="AD239" i="1"/>
  <c r="AE239" i="1" s="1"/>
  <c r="G239" i="1" s="1"/>
  <c r="AD223" i="1"/>
  <c r="AE223" i="1" s="1"/>
  <c r="G223" i="1" s="1"/>
  <c r="AD198" i="1"/>
  <c r="AE198" i="1" s="1"/>
  <c r="G198" i="1" s="1"/>
  <c r="AD102" i="1"/>
  <c r="AE102" i="1" s="1"/>
  <c r="G102" i="1" s="1"/>
  <c r="AD575" i="1"/>
  <c r="AE575" i="1" s="1"/>
  <c r="G575" i="1" s="1"/>
  <c r="AD511" i="1"/>
  <c r="AE511" i="1" s="1"/>
  <c r="G511" i="1" s="1"/>
  <c r="AD463" i="1"/>
  <c r="AE463" i="1" s="1"/>
  <c r="G463" i="1" s="1"/>
  <c r="AD439" i="1"/>
  <c r="AE439" i="1" s="1"/>
  <c r="G439" i="1" s="1"/>
  <c r="AD431" i="1"/>
  <c r="AE431" i="1" s="1"/>
  <c r="G431" i="1" s="1"/>
  <c r="AD415" i="1"/>
  <c r="AE415" i="1" s="1"/>
  <c r="G415" i="1" s="1"/>
  <c r="AD407" i="1"/>
  <c r="AE407" i="1" s="1"/>
  <c r="G407" i="1" s="1"/>
  <c r="AD399" i="1"/>
  <c r="AE399" i="1" s="1"/>
  <c r="G399" i="1" s="1"/>
  <c r="AD391" i="1"/>
  <c r="AE391" i="1" s="1"/>
  <c r="G391" i="1" s="1"/>
  <c r="AD383" i="1"/>
  <c r="AE383" i="1" s="1"/>
  <c r="G383" i="1" s="1"/>
  <c r="AD367" i="1"/>
  <c r="AE367" i="1" s="1"/>
  <c r="G367" i="1" s="1"/>
  <c r="AD359" i="1"/>
  <c r="AE359" i="1" s="1"/>
  <c r="G359" i="1" s="1"/>
  <c r="AD343" i="1"/>
  <c r="AE343" i="1" s="1"/>
  <c r="G343" i="1" s="1"/>
  <c r="AD327" i="1"/>
  <c r="AE327" i="1" s="1"/>
  <c r="G327" i="1" s="1"/>
  <c r="AD278" i="1"/>
  <c r="AE278" i="1" s="1"/>
  <c r="G278" i="1" s="1"/>
  <c r="AD270" i="1"/>
  <c r="AE270" i="1" s="1"/>
  <c r="G270" i="1" s="1"/>
  <c r="AD262" i="1"/>
  <c r="AE262" i="1" s="1"/>
  <c r="G262" i="1" s="1"/>
  <c r="AD246" i="1"/>
  <c r="AE246" i="1" s="1"/>
  <c r="G246" i="1" s="1"/>
  <c r="AD238" i="1"/>
  <c r="AE238" i="1" s="1"/>
  <c r="G238" i="1" s="1"/>
  <c r="AD222" i="1"/>
  <c r="AE222" i="1" s="1"/>
  <c r="G222" i="1" s="1"/>
  <c r="AD213" i="1"/>
  <c r="AE213" i="1" s="1"/>
  <c r="G213" i="1" s="1"/>
  <c r="AD165" i="1"/>
  <c r="AE165" i="1" s="1"/>
  <c r="G165" i="1" s="1"/>
  <c r="AD93" i="1"/>
  <c r="AE93" i="1" s="1"/>
  <c r="G93" i="1" s="1"/>
  <c r="AD565" i="1"/>
  <c r="AE565" i="1" s="1"/>
  <c r="G565" i="1" s="1"/>
  <c r="AD493" i="1"/>
  <c r="AE493" i="1" s="1"/>
  <c r="G493" i="1" s="1"/>
  <c r="AD477" i="1"/>
  <c r="AE477" i="1" s="1"/>
  <c r="G477" i="1" s="1"/>
  <c r="AD469" i="1"/>
  <c r="AE469" i="1" s="1"/>
  <c r="G469" i="1" s="1"/>
  <c r="AD453" i="1"/>
  <c r="AE453" i="1" s="1"/>
  <c r="G453" i="1" s="1"/>
  <c r="AD429" i="1"/>
  <c r="AE429" i="1" s="1"/>
  <c r="G429" i="1" s="1"/>
  <c r="AD421" i="1"/>
  <c r="AE421" i="1" s="1"/>
  <c r="G421" i="1" s="1"/>
  <c r="AD381" i="1"/>
  <c r="AE381" i="1" s="1"/>
  <c r="G381" i="1" s="1"/>
  <c r="AD373" i="1"/>
  <c r="AE373" i="1" s="1"/>
  <c r="G373" i="1" s="1"/>
  <c r="AD349" i="1"/>
  <c r="AE349" i="1" s="1"/>
  <c r="G349" i="1" s="1"/>
  <c r="AD317" i="1"/>
  <c r="AE317" i="1" s="1"/>
  <c r="G317" i="1" s="1"/>
  <c r="AD309" i="1"/>
  <c r="AE309" i="1" s="1"/>
  <c r="G309" i="1" s="1"/>
  <c r="AD301" i="1"/>
  <c r="AE301" i="1" s="1"/>
  <c r="G301" i="1" s="1"/>
  <c r="AD284" i="1"/>
  <c r="AE284" i="1" s="1"/>
  <c r="G284" i="1" s="1"/>
  <c r="AD276" i="1"/>
  <c r="AE276" i="1" s="1"/>
  <c r="G276" i="1" s="1"/>
  <c r="AD260" i="1"/>
  <c r="AE260" i="1" s="1"/>
  <c r="G260" i="1" s="1"/>
  <c r="AD252" i="1"/>
  <c r="AE252" i="1" s="1"/>
  <c r="G252" i="1" s="1"/>
  <c r="AD228" i="1"/>
  <c r="AE228" i="1" s="1"/>
  <c r="G228" i="1" s="1"/>
  <c r="AD211" i="1"/>
  <c r="AE211" i="1" s="1"/>
  <c r="G211" i="1" s="1"/>
  <c r="AD203" i="1"/>
  <c r="AE203" i="1" s="1"/>
  <c r="G203" i="1" s="1"/>
  <c r="AD187" i="1"/>
  <c r="AE187" i="1" s="1"/>
  <c r="G187" i="1" s="1"/>
  <c r="AD179" i="1"/>
  <c r="AE179" i="1" s="1"/>
  <c r="G179" i="1" s="1"/>
  <c r="AD171" i="1"/>
  <c r="AE171" i="1" s="1"/>
  <c r="G171" i="1" s="1"/>
  <c r="AD115" i="1"/>
  <c r="AE115" i="1" s="1"/>
  <c r="G115" i="1" s="1"/>
  <c r="AD99" i="1"/>
  <c r="AE99" i="1" s="1"/>
  <c r="G99" i="1" s="1"/>
  <c r="AD580" i="1"/>
  <c r="AE580" i="1" s="1"/>
  <c r="G580" i="1" s="1"/>
  <c r="AD564" i="1"/>
  <c r="AE564" i="1" s="1"/>
  <c r="G564" i="1" s="1"/>
  <c r="AD548" i="1"/>
  <c r="AE548" i="1" s="1"/>
  <c r="G548" i="1" s="1"/>
  <c r="AD540" i="1"/>
  <c r="AE540" i="1" s="1"/>
  <c r="G540" i="1" s="1"/>
  <c r="AD532" i="1"/>
  <c r="AE532" i="1" s="1"/>
  <c r="G532" i="1" s="1"/>
  <c r="AD524" i="1"/>
  <c r="AE524" i="1" s="1"/>
  <c r="G524" i="1" s="1"/>
  <c r="AD516" i="1"/>
  <c r="AE516" i="1" s="1"/>
  <c r="G516" i="1" s="1"/>
  <c r="AD508" i="1"/>
  <c r="AE508" i="1" s="1"/>
  <c r="G508" i="1" s="1"/>
  <c r="AD500" i="1"/>
  <c r="AE500" i="1" s="1"/>
  <c r="G500" i="1" s="1"/>
  <c r="AD460" i="1"/>
  <c r="AE460" i="1" s="1"/>
  <c r="G460" i="1" s="1"/>
  <c r="AD452" i="1"/>
  <c r="AE452" i="1" s="1"/>
  <c r="G452" i="1" s="1"/>
  <c r="AD444" i="1"/>
  <c r="AE444" i="1" s="1"/>
  <c r="G444" i="1" s="1"/>
  <c r="AD436" i="1"/>
  <c r="AE436" i="1" s="1"/>
  <c r="G436" i="1" s="1"/>
  <c r="AD420" i="1"/>
  <c r="AE420" i="1" s="1"/>
  <c r="G420" i="1" s="1"/>
  <c r="AD412" i="1"/>
  <c r="AE412" i="1" s="1"/>
  <c r="G412" i="1" s="1"/>
  <c r="AD396" i="1"/>
  <c r="AE396" i="1" s="1"/>
  <c r="G396" i="1" s="1"/>
  <c r="AD372" i="1"/>
  <c r="AE372" i="1" s="1"/>
  <c r="G372" i="1" s="1"/>
  <c r="AD364" i="1"/>
  <c r="AE364" i="1" s="1"/>
  <c r="G364" i="1" s="1"/>
  <c r="AD356" i="1"/>
  <c r="AE356" i="1" s="1"/>
  <c r="G356" i="1" s="1"/>
  <c r="AD348" i="1"/>
  <c r="AE348" i="1" s="1"/>
  <c r="G348" i="1" s="1"/>
  <c r="AD332" i="1"/>
  <c r="AE332" i="1" s="1"/>
  <c r="G332" i="1" s="1"/>
  <c r="AD324" i="1"/>
  <c r="AE324" i="1" s="1"/>
  <c r="G324" i="1" s="1"/>
  <c r="AD308" i="1"/>
  <c r="AE308" i="1" s="1"/>
  <c r="G308" i="1" s="1"/>
  <c r="AD292" i="1"/>
  <c r="AE292" i="1" s="1"/>
  <c r="G292" i="1" s="1"/>
  <c r="AD267" i="1"/>
  <c r="AE267" i="1" s="1"/>
  <c r="G267" i="1" s="1"/>
  <c r="AD243" i="1"/>
  <c r="AE243" i="1" s="1"/>
  <c r="G243" i="1" s="1"/>
  <c r="AD210" i="1"/>
  <c r="AE210" i="1" s="1"/>
  <c r="G210" i="1" s="1"/>
  <c r="AD194" i="1"/>
  <c r="AE194" i="1" s="1"/>
  <c r="G194" i="1" s="1"/>
  <c r="AD162" i="1"/>
  <c r="AE162" i="1" s="1"/>
  <c r="G162" i="1" s="1"/>
  <c r="AD74" i="1"/>
  <c r="AE74" i="1" s="1"/>
  <c r="G74" i="1" s="1"/>
  <c r="AD512" i="1"/>
  <c r="AE512" i="1" s="1"/>
  <c r="G512" i="1" s="1"/>
  <c r="AD464" i="1"/>
  <c r="AE464" i="1" s="1"/>
  <c r="G464" i="1" s="1"/>
  <c r="AD440" i="1"/>
  <c r="AE440" i="1" s="1"/>
  <c r="G440" i="1" s="1"/>
  <c r="AD432" i="1"/>
  <c r="AE432" i="1" s="1"/>
  <c r="G432" i="1" s="1"/>
  <c r="AD416" i="1"/>
  <c r="AE416" i="1" s="1"/>
  <c r="G416" i="1" s="1"/>
  <c r="AD408" i="1"/>
  <c r="AE408" i="1" s="1"/>
  <c r="G408" i="1" s="1"/>
  <c r="AD392" i="1"/>
  <c r="AE392" i="1" s="1"/>
  <c r="G392" i="1" s="1"/>
  <c r="AD368" i="1"/>
  <c r="AE368" i="1" s="1"/>
  <c r="G368" i="1" s="1"/>
  <c r="AD352" i="1"/>
  <c r="AE352" i="1" s="1"/>
  <c r="G352" i="1" s="1"/>
  <c r="AD559" i="1"/>
  <c r="AE559" i="1" s="1"/>
  <c r="G559" i="1" s="1"/>
  <c r="AD543" i="1"/>
  <c r="AE543" i="1" s="1"/>
  <c r="G543" i="1" s="1"/>
  <c r="AD479" i="1"/>
  <c r="AE479" i="1" s="1"/>
  <c r="G479" i="1" s="1"/>
  <c r="AD471" i="1"/>
  <c r="AE471" i="1" s="1"/>
  <c r="G471" i="1" s="1"/>
  <c r="AD447" i="1"/>
  <c r="AE447" i="1" s="1"/>
  <c r="G447" i="1" s="1"/>
  <c r="AD423" i="1"/>
  <c r="AE423" i="1" s="1"/>
  <c r="G423" i="1" s="1"/>
  <c r="AD608" i="1"/>
  <c r="AE608" i="1" s="1"/>
  <c r="G608" i="1" s="1"/>
  <c r="AD567" i="1"/>
  <c r="AE567" i="1" s="1"/>
  <c r="G567" i="1" s="1"/>
  <c r="AD551" i="1"/>
  <c r="AE551" i="1" s="1"/>
  <c r="G551" i="1" s="1"/>
  <c r="AD503" i="1"/>
  <c r="AE503" i="1" s="1"/>
  <c r="G503" i="1" s="1"/>
  <c r="AD455" i="1"/>
  <c r="AE455" i="1" s="1"/>
  <c r="G455" i="1" s="1"/>
  <c r="AD549" i="1"/>
  <c r="AE549" i="1" s="1"/>
  <c r="G549" i="1" s="1"/>
  <c r="AD517" i="1"/>
  <c r="AE517" i="1" s="1"/>
  <c r="G517" i="1" s="1"/>
  <c r="AD461" i="1"/>
  <c r="AE461" i="1" s="1"/>
  <c r="G461" i="1" s="1"/>
  <c r="AD445" i="1"/>
  <c r="AE445" i="1" s="1"/>
  <c r="G445" i="1" s="1"/>
  <c r="AD405" i="1"/>
  <c r="AE405" i="1" s="1"/>
  <c r="G405" i="1" s="1"/>
  <c r="AD397" i="1"/>
  <c r="AE397" i="1" s="1"/>
  <c r="G397" i="1" s="1"/>
  <c r="AD389" i="1"/>
  <c r="AE389" i="1" s="1"/>
  <c r="G389" i="1" s="1"/>
  <c r="AD365" i="1"/>
  <c r="AE365" i="1" s="1"/>
  <c r="G365" i="1" s="1"/>
  <c r="AD357" i="1"/>
  <c r="AE357" i="1" s="1"/>
  <c r="G357" i="1" s="1"/>
  <c r="AD341" i="1"/>
  <c r="AE341" i="1" s="1"/>
  <c r="G341" i="1" s="1"/>
  <c r="AD588" i="1"/>
  <c r="AE588" i="1" s="1"/>
  <c r="G588" i="1" s="1"/>
  <c r="AD601" i="1"/>
  <c r="AE601" i="1" s="1"/>
  <c r="G601" i="1" s="1"/>
  <c r="AD581" i="1"/>
  <c r="AE581" i="1" s="1"/>
  <c r="G581" i="1" s="1"/>
  <c r="AD533" i="1"/>
  <c r="AE533" i="1" s="1"/>
  <c r="G533" i="1" s="1"/>
  <c r="AD605" i="1"/>
  <c r="AE605" i="1" s="1"/>
  <c r="G605" i="1" s="1"/>
  <c r="AD597" i="1"/>
  <c r="AE597" i="1" s="1"/>
  <c r="G597" i="1" s="1"/>
  <c r="AD501" i="1"/>
  <c r="AE501" i="1" s="1"/>
  <c r="G501" i="1" s="1"/>
  <c r="AD413" i="1"/>
  <c r="AE413" i="1" s="1"/>
  <c r="AD336" i="1"/>
  <c r="AE336" i="1" s="1"/>
  <c r="G336" i="1" s="1"/>
  <c r="AD328" i="1"/>
  <c r="AE328" i="1" s="1"/>
  <c r="G328" i="1" s="1"/>
  <c r="AD304" i="1"/>
  <c r="AE304" i="1" s="1"/>
  <c r="G304" i="1" s="1"/>
  <c r="AD288" i="1"/>
  <c r="AE288" i="1" s="1"/>
  <c r="G288" i="1" s="1"/>
  <c r="AD279" i="1"/>
  <c r="AE279" i="1" s="1"/>
  <c r="G279" i="1" s="1"/>
  <c r="AD263" i="1"/>
  <c r="AE263" i="1" s="1"/>
  <c r="G263" i="1" s="1"/>
  <c r="AD231" i="1"/>
  <c r="AE231" i="1" s="1"/>
  <c r="G231" i="1" s="1"/>
  <c r="AD214" i="1"/>
  <c r="AE214" i="1" s="1"/>
  <c r="G214" i="1" s="1"/>
  <c r="AD206" i="1"/>
  <c r="AE206" i="1" s="1"/>
  <c r="G206" i="1" s="1"/>
  <c r="AD190" i="1"/>
  <c r="AE190" i="1" s="1"/>
  <c r="G190" i="1" s="1"/>
  <c r="AD182" i="1"/>
  <c r="AE182" i="1" s="1"/>
  <c r="G182" i="1" s="1"/>
  <c r="AD174" i="1"/>
  <c r="AE174" i="1" s="1"/>
  <c r="G174" i="1" s="1"/>
  <c r="AD166" i="1"/>
  <c r="AE166" i="1" s="1"/>
  <c r="G166" i="1" s="1"/>
  <c r="AD150" i="1"/>
  <c r="AE150" i="1" s="1"/>
  <c r="G150" i="1" s="1"/>
  <c r="AD142" i="1"/>
  <c r="AE142" i="1" s="1"/>
  <c r="G142" i="1" s="1"/>
  <c r="AD134" i="1"/>
  <c r="AE134" i="1" s="1"/>
  <c r="G134" i="1" s="1"/>
  <c r="AD126" i="1"/>
  <c r="AE126" i="1" s="1"/>
  <c r="AD110" i="1"/>
  <c r="AE110" i="1" s="1"/>
  <c r="G110" i="1" s="1"/>
  <c r="AD94" i="1"/>
  <c r="AE94" i="1" s="1"/>
  <c r="G94" i="1" s="1"/>
  <c r="AD86" i="1"/>
  <c r="AE86" i="1" s="1"/>
  <c r="G86" i="1" s="1"/>
  <c r="AD78" i="1"/>
  <c r="AE78" i="1" s="1"/>
  <c r="G78" i="1" s="1"/>
  <c r="AD70" i="1"/>
  <c r="AE70" i="1" s="1"/>
  <c r="G70" i="1" s="1"/>
  <c r="AD62" i="1"/>
  <c r="AE62" i="1" s="1"/>
  <c r="G62" i="1" s="1"/>
  <c r="AD54" i="1"/>
  <c r="AE54" i="1" s="1"/>
  <c r="G54" i="1" s="1"/>
  <c r="AD46" i="1"/>
  <c r="AE46" i="1" s="1"/>
  <c r="AD335" i="1"/>
  <c r="AE335" i="1" s="1"/>
  <c r="G335" i="1" s="1"/>
  <c r="AD319" i="1"/>
  <c r="AE319" i="1" s="1"/>
  <c r="G319" i="1" s="1"/>
  <c r="AD295" i="1"/>
  <c r="AE295" i="1" s="1"/>
  <c r="G295" i="1" s="1"/>
  <c r="AD230" i="1"/>
  <c r="AE230" i="1" s="1"/>
  <c r="G230" i="1" s="1"/>
  <c r="AD205" i="1"/>
  <c r="AE205" i="1" s="1"/>
  <c r="G205" i="1" s="1"/>
  <c r="AD197" i="1"/>
  <c r="AE197" i="1" s="1"/>
  <c r="G197" i="1" s="1"/>
  <c r="AD189" i="1"/>
  <c r="AE189" i="1" s="1"/>
  <c r="G189" i="1" s="1"/>
  <c r="AD181" i="1"/>
  <c r="AE181" i="1" s="1"/>
  <c r="G181" i="1" s="1"/>
  <c r="AD173" i="1"/>
  <c r="AE173" i="1" s="1"/>
  <c r="G173" i="1" s="1"/>
  <c r="AD157" i="1"/>
  <c r="AE157" i="1" s="1"/>
  <c r="G157" i="1" s="1"/>
  <c r="AD149" i="1"/>
  <c r="AE149" i="1" s="1"/>
  <c r="G149" i="1" s="1"/>
  <c r="AD141" i="1"/>
  <c r="AE141" i="1" s="1"/>
  <c r="G141" i="1" s="1"/>
  <c r="AD133" i="1"/>
  <c r="AE133" i="1" s="1"/>
  <c r="G133" i="1" s="1"/>
  <c r="AD125" i="1"/>
  <c r="AE125" i="1" s="1"/>
  <c r="G125" i="1" s="1"/>
  <c r="AD117" i="1"/>
  <c r="AE117" i="1" s="1"/>
  <c r="AD109" i="1"/>
  <c r="AE109" i="1" s="1"/>
  <c r="AD101" i="1"/>
  <c r="AE101" i="1" s="1"/>
  <c r="G101" i="1" s="1"/>
  <c r="AD85" i="1"/>
  <c r="AE85" i="1" s="1"/>
  <c r="G85" i="1" s="1"/>
  <c r="AD77" i="1"/>
  <c r="AE77" i="1" s="1"/>
  <c r="G77" i="1" s="1"/>
  <c r="AD69" i="1"/>
  <c r="AE69" i="1" s="1"/>
  <c r="G69" i="1" s="1"/>
  <c r="AD61" i="1"/>
  <c r="AE61" i="1" s="1"/>
  <c r="G61" i="1" s="1"/>
  <c r="AD53" i="1"/>
  <c r="AE53" i="1" s="1"/>
  <c r="G53" i="1" s="1"/>
  <c r="AD45" i="1"/>
  <c r="AE45" i="1" s="1"/>
  <c r="G45" i="1" s="1"/>
  <c r="AD375" i="1"/>
  <c r="AE375" i="1" s="1"/>
  <c r="G375" i="1" s="1"/>
  <c r="AD351" i="1"/>
  <c r="AE351" i="1" s="1"/>
  <c r="G351" i="1" s="1"/>
  <c r="AD311" i="1"/>
  <c r="AE311" i="1" s="1"/>
  <c r="G311" i="1" s="1"/>
  <c r="AD303" i="1"/>
  <c r="AE303" i="1" s="1"/>
  <c r="G303" i="1" s="1"/>
  <c r="AD287" i="1"/>
  <c r="AE287" i="1" s="1"/>
  <c r="G287" i="1" s="1"/>
  <c r="AD254" i="1"/>
  <c r="AE254" i="1" s="1"/>
  <c r="G254" i="1" s="1"/>
  <c r="AD593" i="1"/>
  <c r="AE593" i="1" s="1"/>
  <c r="G593" i="1" s="1"/>
  <c r="AD607" i="1"/>
  <c r="AE607" i="1" s="1"/>
  <c r="G607" i="1" s="1"/>
  <c r="AD599" i="1"/>
  <c r="AE599" i="1" s="1"/>
  <c r="G599" i="1" s="1"/>
  <c r="AD590" i="1"/>
  <c r="AE590" i="1" s="1"/>
  <c r="G590" i="1" s="1"/>
  <c r="AD582" i="1"/>
  <c r="AE582" i="1" s="1"/>
  <c r="G582" i="1" s="1"/>
  <c r="AD574" i="1"/>
  <c r="AE574" i="1" s="1"/>
  <c r="G574" i="1" s="1"/>
  <c r="AD566" i="1"/>
  <c r="AE566" i="1" s="1"/>
  <c r="G566" i="1" s="1"/>
  <c r="AD558" i="1"/>
  <c r="AE558" i="1" s="1"/>
  <c r="G558" i="1" s="1"/>
  <c r="AD550" i="1"/>
  <c r="AE550" i="1" s="1"/>
  <c r="G550" i="1" s="1"/>
  <c r="AD542" i="1"/>
  <c r="AE542" i="1" s="1"/>
  <c r="G542" i="1" s="1"/>
  <c r="AD534" i="1"/>
  <c r="AE534" i="1" s="1"/>
  <c r="G534" i="1" s="1"/>
  <c r="AD526" i="1"/>
  <c r="AE526" i="1" s="1"/>
  <c r="G526" i="1" s="1"/>
  <c r="AD518" i="1"/>
  <c r="AE518" i="1" s="1"/>
  <c r="G518" i="1" s="1"/>
  <c r="AD510" i="1"/>
  <c r="AE510" i="1" s="1"/>
  <c r="G510" i="1" s="1"/>
  <c r="AD502" i="1"/>
  <c r="AE502" i="1" s="1"/>
  <c r="G502" i="1" s="1"/>
  <c r="AD494" i="1"/>
  <c r="AE494" i="1" s="1"/>
  <c r="G494" i="1" s="1"/>
  <c r="AD486" i="1"/>
  <c r="AE486" i="1" s="1"/>
  <c r="G486" i="1" s="1"/>
  <c r="AD478" i="1"/>
  <c r="AE478" i="1" s="1"/>
  <c r="G478" i="1" s="1"/>
  <c r="AD470" i="1"/>
  <c r="AE470" i="1" s="1"/>
  <c r="G470" i="1" s="1"/>
  <c r="AD462" i="1"/>
  <c r="AE462" i="1" s="1"/>
  <c r="G462" i="1" s="1"/>
  <c r="AD454" i="1"/>
  <c r="AE454" i="1" s="1"/>
  <c r="G454" i="1" s="1"/>
  <c r="AD446" i="1"/>
  <c r="AE446" i="1" s="1"/>
  <c r="G446" i="1" s="1"/>
  <c r="AD438" i="1"/>
  <c r="AE438" i="1" s="1"/>
  <c r="G438" i="1" s="1"/>
  <c r="AD430" i="1"/>
  <c r="AE430" i="1" s="1"/>
  <c r="G430" i="1" s="1"/>
  <c r="AD422" i="1"/>
  <c r="AE422" i="1" s="1"/>
  <c r="G422" i="1" s="1"/>
  <c r="AD414" i="1"/>
  <c r="AE414" i="1" s="1"/>
  <c r="G414" i="1" s="1"/>
  <c r="AD406" i="1"/>
  <c r="AE406" i="1" s="1"/>
  <c r="G406" i="1" s="1"/>
  <c r="AD398" i="1"/>
  <c r="AE398" i="1" s="1"/>
  <c r="G398" i="1" s="1"/>
  <c r="AD390" i="1"/>
  <c r="AE390" i="1" s="1"/>
  <c r="G390" i="1" s="1"/>
  <c r="AD382" i="1"/>
  <c r="AE382" i="1" s="1"/>
  <c r="G382" i="1" s="1"/>
  <c r="AD374" i="1"/>
  <c r="AE374" i="1" s="1"/>
  <c r="G374" i="1" s="1"/>
  <c r="AD366" i="1"/>
  <c r="AE366" i="1" s="1"/>
  <c r="G366" i="1" s="1"/>
  <c r="AD358" i="1"/>
  <c r="AE358" i="1" s="1"/>
  <c r="G358" i="1" s="1"/>
  <c r="AD350" i="1"/>
  <c r="AE350" i="1" s="1"/>
  <c r="G350" i="1" s="1"/>
  <c r="AD342" i="1"/>
  <c r="AE342" i="1" s="1"/>
  <c r="G342" i="1" s="1"/>
  <c r="AD334" i="1"/>
  <c r="AE334" i="1" s="1"/>
  <c r="G334" i="1" s="1"/>
  <c r="AD326" i="1"/>
  <c r="AE326" i="1" s="1"/>
  <c r="G326" i="1" s="1"/>
  <c r="AD318" i="1"/>
  <c r="AE318" i="1" s="1"/>
  <c r="G318" i="1" s="1"/>
  <c r="AD310" i="1"/>
  <c r="AE310" i="1" s="1"/>
  <c r="G310" i="1" s="1"/>
  <c r="AD302" i="1"/>
  <c r="AE302" i="1" s="1"/>
  <c r="G302" i="1" s="1"/>
  <c r="AD294" i="1"/>
  <c r="AE294" i="1" s="1"/>
  <c r="G294" i="1" s="1"/>
  <c r="AD286" i="1"/>
  <c r="AE286" i="1" s="1"/>
  <c r="G286" i="1" s="1"/>
  <c r="AD277" i="1"/>
  <c r="AE277" i="1" s="1"/>
  <c r="G277" i="1" s="1"/>
  <c r="AD269" i="1"/>
  <c r="AE269" i="1" s="1"/>
  <c r="G269" i="1" s="1"/>
  <c r="AD261" i="1"/>
  <c r="AE261" i="1" s="1"/>
  <c r="G261" i="1" s="1"/>
  <c r="AD253" i="1"/>
  <c r="AE253" i="1" s="1"/>
  <c r="G253" i="1" s="1"/>
  <c r="AD245" i="1"/>
  <c r="AE245" i="1" s="1"/>
  <c r="G245" i="1" s="1"/>
  <c r="AD237" i="1"/>
  <c r="AE237" i="1" s="1"/>
  <c r="G237" i="1" s="1"/>
  <c r="AD229" i="1"/>
  <c r="AE229" i="1" s="1"/>
  <c r="G229" i="1" s="1"/>
  <c r="AD221" i="1"/>
  <c r="AE221" i="1" s="1"/>
  <c r="G221" i="1" s="1"/>
  <c r="AD212" i="1"/>
  <c r="AE212" i="1" s="1"/>
  <c r="G212" i="1" s="1"/>
  <c r="AD204" i="1"/>
  <c r="AE204" i="1" s="1"/>
  <c r="G204" i="1" s="1"/>
  <c r="AD196" i="1"/>
  <c r="AE196" i="1" s="1"/>
  <c r="G196" i="1" s="1"/>
  <c r="AD188" i="1"/>
  <c r="AE188" i="1" s="1"/>
  <c r="G188" i="1" s="1"/>
  <c r="AD180" i="1"/>
  <c r="AE180" i="1" s="1"/>
  <c r="G180" i="1" s="1"/>
  <c r="AD172" i="1"/>
  <c r="AE172" i="1" s="1"/>
  <c r="G172" i="1" s="1"/>
  <c r="AD164" i="1"/>
  <c r="AE164" i="1" s="1"/>
  <c r="G164" i="1" s="1"/>
  <c r="AD156" i="1"/>
  <c r="AE156" i="1" s="1"/>
  <c r="G156" i="1" s="1"/>
  <c r="AD148" i="1"/>
  <c r="AE148" i="1" s="1"/>
  <c r="G148" i="1" s="1"/>
  <c r="AD140" i="1"/>
  <c r="AE140" i="1" s="1"/>
  <c r="G140" i="1" s="1"/>
  <c r="AD132" i="1"/>
  <c r="AE132" i="1" s="1"/>
  <c r="G132" i="1" s="1"/>
  <c r="AD124" i="1"/>
  <c r="AE124" i="1" s="1"/>
  <c r="G124" i="1" s="1"/>
  <c r="AD116" i="1"/>
  <c r="AE116" i="1" s="1"/>
  <c r="G116" i="1" s="1"/>
  <c r="AD108" i="1"/>
  <c r="AE108" i="1" s="1"/>
  <c r="G108" i="1" s="1"/>
  <c r="AD100" i="1"/>
  <c r="AE100" i="1" s="1"/>
  <c r="G100" i="1" s="1"/>
  <c r="AD92" i="1"/>
  <c r="AE92" i="1" s="1"/>
  <c r="G92" i="1" s="1"/>
  <c r="AD84" i="1"/>
  <c r="AE84" i="1" s="1"/>
  <c r="G84" i="1" s="1"/>
  <c r="AD76" i="1"/>
  <c r="AE76" i="1" s="1"/>
  <c r="G76" i="1" s="1"/>
  <c r="AD68" i="1"/>
  <c r="AE68" i="1" s="1"/>
  <c r="G68" i="1" s="1"/>
  <c r="AD60" i="1"/>
  <c r="AE60" i="1" s="1"/>
  <c r="G60" i="1" s="1"/>
  <c r="AD52" i="1"/>
  <c r="AE52" i="1" s="1"/>
  <c r="G52" i="1" s="1"/>
  <c r="AD44" i="1"/>
  <c r="AE44" i="1" s="1"/>
  <c r="G44" i="1" s="1"/>
  <c r="AD333" i="1"/>
  <c r="AE333" i="1" s="1"/>
  <c r="G333" i="1" s="1"/>
  <c r="AD325" i="1"/>
  <c r="AE325" i="1" s="1"/>
  <c r="G325" i="1" s="1"/>
  <c r="AD293" i="1"/>
  <c r="AE293" i="1" s="1"/>
  <c r="G293" i="1" s="1"/>
  <c r="AD268" i="1"/>
  <c r="AE268" i="1" s="1"/>
  <c r="G268" i="1" s="1"/>
  <c r="AD244" i="1"/>
  <c r="AE244" i="1" s="1"/>
  <c r="G244" i="1" s="1"/>
  <c r="AD236" i="1"/>
  <c r="AE236" i="1" s="1"/>
  <c r="G236" i="1" s="1"/>
  <c r="AD220" i="1"/>
  <c r="AE220" i="1" s="1"/>
  <c r="G220" i="1" s="1"/>
  <c r="AD195" i="1"/>
  <c r="AE195" i="1" s="1"/>
  <c r="G195" i="1" s="1"/>
  <c r="AD163" i="1"/>
  <c r="AE163" i="1" s="1"/>
  <c r="G163" i="1" s="1"/>
  <c r="AD155" i="1"/>
  <c r="AE155" i="1" s="1"/>
  <c r="G155" i="1" s="1"/>
  <c r="AD147" i="1"/>
  <c r="AE147" i="1" s="1"/>
  <c r="G147" i="1" s="1"/>
  <c r="AD139" i="1"/>
  <c r="AE139" i="1" s="1"/>
  <c r="G139" i="1" s="1"/>
  <c r="AD131" i="1"/>
  <c r="AE131" i="1" s="1"/>
  <c r="G131" i="1" s="1"/>
  <c r="AD123" i="1"/>
  <c r="AE123" i="1" s="1"/>
  <c r="G123" i="1" s="1"/>
  <c r="AD107" i="1"/>
  <c r="AE107" i="1" s="1"/>
  <c r="G107" i="1" s="1"/>
  <c r="AD91" i="1"/>
  <c r="AE91" i="1" s="1"/>
  <c r="G91" i="1" s="1"/>
  <c r="AD83" i="1"/>
  <c r="AE83" i="1" s="1"/>
  <c r="G83" i="1" s="1"/>
  <c r="AD75" i="1"/>
  <c r="AE75" i="1" s="1"/>
  <c r="G75" i="1" s="1"/>
  <c r="AD67" i="1"/>
  <c r="AE67" i="1" s="1"/>
  <c r="G67" i="1" s="1"/>
  <c r="AD59" i="1"/>
  <c r="AE59" i="1" s="1"/>
  <c r="G59" i="1" s="1"/>
  <c r="AD51" i="1"/>
  <c r="AE51" i="1" s="1"/>
  <c r="G51" i="1" s="1"/>
  <c r="AD43" i="1"/>
  <c r="AE43" i="1" s="1"/>
  <c r="G43" i="1" s="1"/>
  <c r="AD300" i="1"/>
  <c r="AE300" i="1" s="1"/>
  <c r="G300" i="1" s="1"/>
  <c r="AD283" i="1"/>
  <c r="AE283" i="1" s="1"/>
  <c r="G283" i="1" s="1"/>
  <c r="AD275" i="1"/>
  <c r="AE275" i="1" s="1"/>
  <c r="G275" i="1" s="1"/>
  <c r="AD235" i="1"/>
  <c r="AE235" i="1" s="1"/>
  <c r="G235" i="1" s="1"/>
  <c r="AD227" i="1"/>
  <c r="AE227" i="1" s="1"/>
  <c r="G227" i="1" s="1"/>
  <c r="AD219" i="1"/>
  <c r="AE219" i="1" s="1"/>
  <c r="G219" i="1" s="1"/>
  <c r="AD202" i="1"/>
  <c r="AE202" i="1" s="1"/>
  <c r="G202" i="1" s="1"/>
  <c r="AD186" i="1"/>
  <c r="AE186" i="1" s="1"/>
  <c r="G186" i="1" s="1"/>
  <c r="AD178" i="1"/>
  <c r="AE178" i="1" s="1"/>
  <c r="G178" i="1" s="1"/>
  <c r="AD170" i="1"/>
  <c r="AE170" i="1" s="1"/>
  <c r="G170" i="1" s="1"/>
  <c r="AD154" i="1"/>
  <c r="AE154" i="1" s="1"/>
  <c r="G154" i="1" s="1"/>
  <c r="AD146" i="1"/>
  <c r="AE146" i="1" s="1"/>
  <c r="G146" i="1" s="1"/>
  <c r="AD138" i="1"/>
  <c r="AE138" i="1" s="1"/>
  <c r="G138" i="1" s="1"/>
  <c r="AD130" i="1"/>
  <c r="AE130" i="1" s="1"/>
  <c r="G130" i="1" s="1"/>
  <c r="AD122" i="1"/>
  <c r="AE122" i="1" s="1"/>
  <c r="G122" i="1" s="1"/>
  <c r="AD114" i="1"/>
  <c r="AE114" i="1" s="1"/>
  <c r="G114" i="1" s="1"/>
  <c r="AD106" i="1"/>
  <c r="AE106" i="1" s="1"/>
  <c r="G106" i="1" s="1"/>
  <c r="AD98" i="1"/>
  <c r="AE98" i="1" s="1"/>
  <c r="G98" i="1" s="1"/>
  <c r="AD90" i="1"/>
  <c r="AE90" i="1" s="1"/>
  <c r="G90" i="1" s="1"/>
  <c r="AD82" i="1"/>
  <c r="AE82" i="1" s="1"/>
  <c r="G82" i="1" s="1"/>
  <c r="AD66" i="1"/>
  <c r="AE66" i="1" s="1"/>
  <c r="G66" i="1" s="1"/>
  <c r="AD58" i="1"/>
  <c r="AE58" i="1" s="1"/>
  <c r="G58" i="1" s="1"/>
  <c r="AD50" i="1"/>
  <c r="AE50" i="1" s="1"/>
  <c r="G50" i="1" s="1"/>
  <c r="AD42" i="1"/>
  <c r="AE42" i="1" s="1"/>
  <c r="G42" i="1" s="1"/>
  <c r="AD404" i="1"/>
  <c r="AE404" i="1" s="1"/>
  <c r="G404" i="1" s="1"/>
  <c r="AD340" i="1"/>
  <c r="AE340" i="1" s="1"/>
  <c r="G340" i="1" s="1"/>
  <c r="AD316" i="1"/>
  <c r="AE316" i="1" s="1"/>
  <c r="G316" i="1" s="1"/>
  <c r="AD216" i="1"/>
  <c r="AE216" i="1" s="1"/>
  <c r="G216" i="1" s="1"/>
  <c r="AD604" i="1"/>
  <c r="AE604" i="1" s="1"/>
  <c r="G604" i="1" s="1"/>
  <c r="AD596" i="1"/>
  <c r="AE596" i="1" s="1"/>
  <c r="G596" i="1" s="1"/>
  <c r="AD587" i="1"/>
  <c r="AE587" i="1" s="1"/>
  <c r="G587" i="1" s="1"/>
  <c r="AD579" i="1"/>
  <c r="AE579" i="1" s="1"/>
  <c r="G579" i="1" s="1"/>
  <c r="AD571" i="1"/>
  <c r="AE571" i="1" s="1"/>
  <c r="G571" i="1" s="1"/>
  <c r="AD563" i="1"/>
  <c r="AE563" i="1" s="1"/>
  <c r="G563" i="1" s="1"/>
  <c r="AD555" i="1"/>
  <c r="AE555" i="1" s="1"/>
  <c r="G555" i="1" s="1"/>
  <c r="AD547" i="1"/>
  <c r="AE547" i="1" s="1"/>
  <c r="G547" i="1" s="1"/>
  <c r="AD539" i="1"/>
  <c r="AE539" i="1" s="1"/>
  <c r="G539" i="1" s="1"/>
  <c r="AD531" i="1"/>
  <c r="AE531" i="1" s="1"/>
  <c r="G531" i="1" s="1"/>
  <c r="AD523" i="1"/>
  <c r="AE523" i="1" s="1"/>
  <c r="G523" i="1" s="1"/>
  <c r="AD515" i="1"/>
  <c r="AE515" i="1" s="1"/>
  <c r="G515" i="1" s="1"/>
  <c r="AD507" i="1"/>
  <c r="AE507" i="1" s="1"/>
  <c r="G507" i="1" s="1"/>
  <c r="AD499" i="1"/>
  <c r="AE499" i="1" s="1"/>
  <c r="G499" i="1" s="1"/>
  <c r="AD491" i="1"/>
  <c r="AE491" i="1" s="1"/>
  <c r="G491" i="1" s="1"/>
  <c r="AD483" i="1"/>
  <c r="AE483" i="1" s="1"/>
  <c r="G483" i="1" s="1"/>
  <c r="AD475" i="1"/>
  <c r="AE475" i="1" s="1"/>
  <c r="G475" i="1" s="1"/>
  <c r="AD467" i="1"/>
  <c r="AE467" i="1" s="1"/>
  <c r="G467" i="1" s="1"/>
  <c r="AD459" i="1"/>
  <c r="AE459" i="1" s="1"/>
  <c r="G459" i="1" s="1"/>
  <c r="AD451" i="1"/>
  <c r="AE451" i="1" s="1"/>
  <c r="G451" i="1" s="1"/>
  <c r="AD443" i="1"/>
  <c r="AE443" i="1" s="1"/>
  <c r="G443" i="1" s="1"/>
  <c r="AD435" i="1"/>
  <c r="AE435" i="1" s="1"/>
  <c r="G435" i="1" s="1"/>
  <c r="AD427" i="1"/>
  <c r="AE427" i="1" s="1"/>
  <c r="G427" i="1" s="1"/>
  <c r="AD419" i="1"/>
  <c r="AE419" i="1" s="1"/>
  <c r="G419" i="1" s="1"/>
  <c r="AD411" i="1"/>
  <c r="AE411" i="1" s="1"/>
  <c r="G411" i="1" s="1"/>
  <c r="AD403" i="1"/>
  <c r="AE403" i="1" s="1"/>
  <c r="G403" i="1" s="1"/>
  <c r="AD395" i="1"/>
  <c r="AE395" i="1" s="1"/>
  <c r="G395" i="1" s="1"/>
  <c r="AD387" i="1"/>
  <c r="AE387" i="1" s="1"/>
  <c r="G387" i="1" s="1"/>
  <c r="AD379" i="1"/>
  <c r="AE379" i="1" s="1"/>
  <c r="G379" i="1" s="1"/>
  <c r="AD371" i="1"/>
  <c r="AE371" i="1" s="1"/>
  <c r="G371" i="1" s="1"/>
  <c r="AD363" i="1"/>
  <c r="AE363" i="1" s="1"/>
  <c r="G363" i="1" s="1"/>
  <c r="AD355" i="1"/>
  <c r="AE355" i="1" s="1"/>
  <c r="G355" i="1" s="1"/>
  <c r="AD347" i="1"/>
  <c r="AE347" i="1" s="1"/>
  <c r="G347" i="1" s="1"/>
  <c r="AD339" i="1"/>
  <c r="AE339" i="1" s="1"/>
  <c r="G339" i="1" s="1"/>
  <c r="AD331" i="1"/>
  <c r="AE331" i="1" s="1"/>
  <c r="G331" i="1" s="1"/>
  <c r="AD323" i="1"/>
  <c r="AE323" i="1" s="1"/>
  <c r="G323" i="1" s="1"/>
  <c r="AD315" i="1"/>
  <c r="AE315" i="1" s="1"/>
  <c r="G315" i="1" s="1"/>
  <c r="AD307" i="1"/>
  <c r="AE307" i="1" s="1"/>
  <c r="G307" i="1" s="1"/>
  <c r="AD299" i="1"/>
  <c r="AE299" i="1" s="1"/>
  <c r="G299" i="1" s="1"/>
  <c r="AD291" i="1"/>
  <c r="AE291" i="1" s="1"/>
  <c r="G291" i="1" s="1"/>
  <c r="AD282" i="1"/>
  <c r="AE282" i="1" s="1"/>
  <c r="G282" i="1" s="1"/>
  <c r="AD274" i="1"/>
  <c r="AE274" i="1" s="1"/>
  <c r="G274" i="1" s="1"/>
  <c r="AD266" i="1"/>
  <c r="AE266" i="1" s="1"/>
  <c r="G266" i="1" s="1"/>
  <c r="AD258" i="1"/>
  <c r="AE258" i="1" s="1"/>
  <c r="G258" i="1" s="1"/>
  <c r="AD250" i="1"/>
  <c r="AE250" i="1" s="1"/>
  <c r="G250" i="1" s="1"/>
  <c r="AD242" i="1"/>
  <c r="AE242" i="1" s="1"/>
  <c r="G242" i="1" s="1"/>
  <c r="AD234" i="1"/>
  <c r="AE234" i="1" s="1"/>
  <c r="G234" i="1" s="1"/>
  <c r="AD226" i="1"/>
  <c r="AE226" i="1" s="1"/>
  <c r="G226" i="1" s="1"/>
  <c r="AD218" i="1"/>
  <c r="AE218" i="1" s="1"/>
  <c r="G218" i="1" s="1"/>
  <c r="AD209" i="1"/>
  <c r="AE209" i="1" s="1"/>
  <c r="G209" i="1" s="1"/>
  <c r="AD201" i="1"/>
  <c r="AE201" i="1" s="1"/>
  <c r="G201" i="1" s="1"/>
  <c r="AD193" i="1"/>
  <c r="AE193" i="1" s="1"/>
  <c r="G193" i="1" s="1"/>
  <c r="AD185" i="1"/>
  <c r="AE185" i="1" s="1"/>
  <c r="G185" i="1" s="1"/>
  <c r="AD177" i="1"/>
  <c r="AE177" i="1" s="1"/>
  <c r="G177" i="1" s="1"/>
  <c r="AD169" i="1"/>
  <c r="AE169" i="1" s="1"/>
  <c r="G169" i="1" s="1"/>
  <c r="AD161" i="1"/>
  <c r="AE161" i="1" s="1"/>
  <c r="G161" i="1" s="1"/>
  <c r="AD153" i="1"/>
  <c r="AE153" i="1" s="1"/>
  <c r="G153" i="1" s="1"/>
  <c r="AD145" i="1"/>
  <c r="AE145" i="1" s="1"/>
  <c r="G145" i="1" s="1"/>
  <c r="AD137" i="1"/>
  <c r="AE137" i="1" s="1"/>
  <c r="G137" i="1" s="1"/>
  <c r="AD129" i="1"/>
  <c r="AE129" i="1" s="1"/>
  <c r="G129" i="1" s="1"/>
  <c r="AD121" i="1"/>
  <c r="AE121" i="1" s="1"/>
  <c r="G121" i="1" s="1"/>
  <c r="AD113" i="1"/>
  <c r="AE113" i="1" s="1"/>
  <c r="G113" i="1" s="1"/>
  <c r="AD105" i="1"/>
  <c r="AE105" i="1" s="1"/>
  <c r="G105" i="1" s="1"/>
  <c r="AD97" i="1"/>
  <c r="AE97" i="1" s="1"/>
  <c r="G97" i="1" s="1"/>
  <c r="AD89" i="1"/>
  <c r="AE89" i="1" s="1"/>
  <c r="G89" i="1" s="1"/>
  <c r="AD81" i="1"/>
  <c r="AE81" i="1" s="1"/>
  <c r="G81" i="1" s="1"/>
  <c r="AD73" i="1"/>
  <c r="AE73" i="1" s="1"/>
  <c r="G73" i="1" s="1"/>
  <c r="AD65" i="1"/>
  <c r="AE65" i="1" s="1"/>
  <c r="G65" i="1" s="1"/>
  <c r="AD57" i="1"/>
  <c r="AE57" i="1" s="1"/>
  <c r="G57" i="1" s="1"/>
  <c r="AD49" i="1"/>
  <c r="AE49" i="1" s="1"/>
  <c r="G49" i="1" s="1"/>
  <c r="AD259" i="1"/>
  <c r="AE259" i="1" s="1"/>
  <c r="G259" i="1" s="1"/>
  <c r="AD603" i="1"/>
  <c r="AE603" i="1" s="1"/>
  <c r="AD595" i="1"/>
  <c r="AE595" i="1" s="1"/>
  <c r="AD586" i="1"/>
  <c r="AE586" i="1" s="1"/>
  <c r="G586" i="1" s="1"/>
  <c r="AD578" i="1"/>
  <c r="AE578" i="1" s="1"/>
  <c r="G578" i="1" s="1"/>
  <c r="AD570" i="1"/>
  <c r="AE570" i="1" s="1"/>
  <c r="G570" i="1" s="1"/>
  <c r="AD562" i="1"/>
  <c r="AE562" i="1" s="1"/>
  <c r="G562" i="1" s="1"/>
  <c r="AD554" i="1"/>
  <c r="AE554" i="1" s="1"/>
  <c r="G554" i="1" s="1"/>
  <c r="AD546" i="1"/>
  <c r="AE546" i="1" s="1"/>
  <c r="G546" i="1" s="1"/>
  <c r="AD538" i="1"/>
  <c r="AE538" i="1" s="1"/>
  <c r="G538" i="1" s="1"/>
  <c r="AD530" i="1"/>
  <c r="AE530" i="1" s="1"/>
  <c r="G530" i="1" s="1"/>
  <c r="AD522" i="1"/>
  <c r="AE522" i="1" s="1"/>
  <c r="G522" i="1" s="1"/>
  <c r="AD514" i="1"/>
  <c r="AE514" i="1" s="1"/>
  <c r="G514" i="1" s="1"/>
  <c r="AD506" i="1"/>
  <c r="AE506" i="1" s="1"/>
  <c r="G506" i="1" s="1"/>
  <c r="AD498" i="1"/>
  <c r="AE498" i="1" s="1"/>
  <c r="G498" i="1" s="1"/>
  <c r="AD490" i="1"/>
  <c r="AE490" i="1" s="1"/>
  <c r="G490" i="1" s="1"/>
  <c r="AD482" i="1"/>
  <c r="AE482" i="1" s="1"/>
  <c r="G482" i="1" s="1"/>
  <c r="AD474" i="1"/>
  <c r="AE474" i="1" s="1"/>
  <c r="AD466" i="1"/>
  <c r="AE466" i="1" s="1"/>
  <c r="G466" i="1" s="1"/>
  <c r="AD458" i="1"/>
  <c r="AE458" i="1" s="1"/>
  <c r="G458" i="1" s="1"/>
  <c r="AD450" i="1"/>
  <c r="AE450" i="1" s="1"/>
  <c r="G450" i="1" s="1"/>
  <c r="AD442" i="1"/>
  <c r="AE442" i="1" s="1"/>
  <c r="G442" i="1" s="1"/>
  <c r="AD434" i="1"/>
  <c r="AE434" i="1" s="1"/>
  <c r="G434" i="1" s="1"/>
  <c r="AD426" i="1"/>
  <c r="AE426" i="1" s="1"/>
  <c r="G426" i="1" s="1"/>
  <c r="AD418" i="1"/>
  <c r="AE418" i="1" s="1"/>
  <c r="G418" i="1" s="1"/>
  <c r="AD410" i="1"/>
  <c r="AE410" i="1" s="1"/>
  <c r="G410" i="1" s="1"/>
  <c r="AD402" i="1"/>
  <c r="AE402" i="1" s="1"/>
  <c r="G402" i="1" s="1"/>
  <c r="AD394" i="1"/>
  <c r="AE394" i="1" s="1"/>
  <c r="G394" i="1" s="1"/>
  <c r="AD386" i="1"/>
  <c r="AE386" i="1" s="1"/>
  <c r="G386" i="1" s="1"/>
  <c r="AD378" i="1"/>
  <c r="AE378" i="1" s="1"/>
  <c r="G378" i="1" s="1"/>
  <c r="AD370" i="1"/>
  <c r="AE370" i="1" s="1"/>
  <c r="G370" i="1" s="1"/>
  <c r="AD362" i="1"/>
  <c r="AE362" i="1" s="1"/>
  <c r="G362" i="1" s="1"/>
  <c r="AD354" i="1"/>
  <c r="AE354" i="1" s="1"/>
  <c r="G354" i="1" s="1"/>
  <c r="AD346" i="1"/>
  <c r="AE346" i="1" s="1"/>
  <c r="G346" i="1" s="1"/>
  <c r="AD338" i="1"/>
  <c r="AE338" i="1" s="1"/>
  <c r="G338" i="1" s="1"/>
  <c r="AD330" i="1"/>
  <c r="AE330" i="1" s="1"/>
  <c r="G330" i="1" s="1"/>
  <c r="AD322" i="1"/>
  <c r="AE322" i="1" s="1"/>
  <c r="G322" i="1" s="1"/>
  <c r="AD314" i="1"/>
  <c r="AE314" i="1" s="1"/>
  <c r="G314" i="1" s="1"/>
  <c r="AD306" i="1"/>
  <c r="AE306" i="1" s="1"/>
  <c r="G306" i="1" s="1"/>
  <c r="AD298" i="1"/>
  <c r="AE298" i="1" s="1"/>
  <c r="G298" i="1" s="1"/>
  <c r="AD290" i="1"/>
  <c r="AE290" i="1" s="1"/>
  <c r="G290" i="1" s="1"/>
  <c r="AD281" i="1"/>
  <c r="AE281" i="1" s="1"/>
  <c r="G281" i="1" s="1"/>
  <c r="AD273" i="1"/>
  <c r="AE273" i="1" s="1"/>
  <c r="G273" i="1" s="1"/>
  <c r="AD265" i="1"/>
  <c r="AE265" i="1" s="1"/>
  <c r="G265" i="1" s="1"/>
  <c r="AD257" i="1"/>
  <c r="AE257" i="1" s="1"/>
  <c r="G257" i="1" s="1"/>
  <c r="AD249" i="1"/>
  <c r="AE249" i="1" s="1"/>
  <c r="G249" i="1" s="1"/>
  <c r="AD241" i="1"/>
  <c r="AE241" i="1" s="1"/>
  <c r="G241" i="1" s="1"/>
  <c r="AD233" i="1"/>
  <c r="AE233" i="1" s="1"/>
  <c r="G233" i="1" s="1"/>
  <c r="AD225" i="1"/>
  <c r="AE225" i="1" s="1"/>
  <c r="G225" i="1" s="1"/>
  <c r="AD217" i="1"/>
  <c r="AE217" i="1" s="1"/>
  <c r="G217" i="1" s="1"/>
  <c r="AD208" i="1"/>
  <c r="AE208" i="1" s="1"/>
  <c r="G208" i="1" s="1"/>
  <c r="AD200" i="1"/>
  <c r="AE200" i="1" s="1"/>
  <c r="G200" i="1" s="1"/>
  <c r="AD192" i="1"/>
  <c r="AE192" i="1" s="1"/>
  <c r="G192" i="1" s="1"/>
  <c r="AD184" i="1"/>
  <c r="AE184" i="1" s="1"/>
  <c r="G184" i="1" s="1"/>
  <c r="AD176" i="1"/>
  <c r="AE176" i="1" s="1"/>
  <c r="G176" i="1" s="1"/>
  <c r="AD168" i="1"/>
  <c r="AE168" i="1" s="1"/>
  <c r="G168" i="1" s="1"/>
  <c r="AD160" i="1"/>
  <c r="AE160" i="1" s="1"/>
  <c r="G160" i="1" s="1"/>
  <c r="AD152" i="1"/>
  <c r="AE152" i="1" s="1"/>
  <c r="AD144" i="1"/>
  <c r="AE144" i="1" s="1"/>
  <c r="G144" i="1" s="1"/>
  <c r="AD136" i="1"/>
  <c r="AE136" i="1" s="1"/>
  <c r="G136" i="1" s="1"/>
  <c r="AD128" i="1"/>
  <c r="AE128" i="1" s="1"/>
  <c r="G128" i="1" s="1"/>
  <c r="AD120" i="1"/>
  <c r="AE120" i="1" s="1"/>
  <c r="G120" i="1" s="1"/>
  <c r="AD112" i="1"/>
  <c r="AE112" i="1" s="1"/>
  <c r="G112" i="1" s="1"/>
  <c r="AD104" i="1"/>
  <c r="AE104" i="1" s="1"/>
  <c r="G104" i="1" s="1"/>
  <c r="AD96" i="1"/>
  <c r="AE96" i="1" s="1"/>
  <c r="G96" i="1" s="1"/>
  <c r="AD88" i="1"/>
  <c r="AE88" i="1" s="1"/>
  <c r="G88" i="1" s="1"/>
  <c r="AD80" i="1"/>
  <c r="AE80" i="1" s="1"/>
  <c r="G80" i="1" s="1"/>
  <c r="AD72" i="1"/>
  <c r="AE72" i="1" s="1"/>
  <c r="G72" i="1" s="1"/>
  <c r="AD64" i="1"/>
  <c r="AE64" i="1" s="1"/>
  <c r="G64" i="1" s="1"/>
  <c r="AD56" i="1"/>
  <c r="AE56" i="1" s="1"/>
  <c r="G56" i="1" s="1"/>
  <c r="AD48" i="1"/>
  <c r="AE48" i="1" s="1"/>
  <c r="G48" i="1" s="1"/>
  <c r="AD572" i="1"/>
  <c r="AE572" i="1" s="1"/>
  <c r="G572" i="1" s="1"/>
  <c r="AD556" i="1"/>
  <c r="AE556" i="1" s="1"/>
  <c r="G556" i="1" s="1"/>
  <c r="AD492" i="1"/>
  <c r="AE492" i="1" s="1"/>
  <c r="G492" i="1" s="1"/>
  <c r="AD484" i="1"/>
  <c r="AE484" i="1" s="1"/>
  <c r="G484" i="1" s="1"/>
  <c r="AD476" i="1"/>
  <c r="AE476" i="1" s="1"/>
  <c r="G476" i="1" s="1"/>
  <c r="AD468" i="1"/>
  <c r="AE468" i="1" s="1"/>
  <c r="G468" i="1" s="1"/>
  <c r="AD428" i="1"/>
  <c r="AE428" i="1" s="1"/>
  <c r="G428" i="1" s="1"/>
  <c r="AD388" i="1"/>
  <c r="AE388" i="1" s="1"/>
  <c r="G388" i="1" s="1"/>
  <c r="AD380" i="1"/>
  <c r="AE380" i="1" s="1"/>
  <c r="G380" i="1" s="1"/>
  <c r="AD251" i="1"/>
  <c r="AE251" i="1" s="1"/>
  <c r="G251" i="1" s="1"/>
  <c r="AD285" i="1"/>
  <c r="AE285" i="1" s="1"/>
  <c r="G285" i="1" s="1"/>
  <c r="AD602" i="1"/>
  <c r="AE602" i="1" s="1"/>
  <c r="G602" i="1" s="1"/>
  <c r="AD594" i="1"/>
  <c r="AE594" i="1" s="1"/>
  <c r="G594" i="1" s="1"/>
  <c r="AD585" i="1"/>
  <c r="AE585" i="1" s="1"/>
  <c r="G585" i="1" s="1"/>
  <c r="AD577" i="1"/>
  <c r="AE577" i="1" s="1"/>
  <c r="G577" i="1" s="1"/>
  <c r="AD569" i="1"/>
  <c r="AE569" i="1" s="1"/>
  <c r="G569" i="1" s="1"/>
  <c r="AD561" i="1"/>
  <c r="AE561" i="1" s="1"/>
  <c r="G561" i="1" s="1"/>
  <c r="AD553" i="1"/>
  <c r="AE553" i="1" s="1"/>
  <c r="G553" i="1" s="1"/>
  <c r="AD545" i="1"/>
  <c r="AE545" i="1" s="1"/>
  <c r="G545" i="1" s="1"/>
  <c r="AD537" i="1"/>
  <c r="AE537" i="1" s="1"/>
  <c r="G537" i="1" s="1"/>
  <c r="AD529" i="1"/>
  <c r="AE529" i="1" s="1"/>
  <c r="G529" i="1" s="1"/>
  <c r="AD521" i="1"/>
  <c r="AE521" i="1" s="1"/>
  <c r="G521" i="1" s="1"/>
  <c r="AD513" i="1"/>
  <c r="AE513" i="1" s="1"/>
  <c r="G513" i="1" s="1"/>
  <c r="AD505" i="1"/>
  <c r="AE505" i="1" s="1"/>
  <c r="G505" i="1" s="1"/>
  <c r="AD497" i="1"/>
  <c r="AE497" i="1" s="1"/>
  <c r="G497" i="1" s="1"/>
  <c r="AD489" i="1"/>
  <c r="AE489" i="1" s="1"/>
  <c r="G489" i="1" s="1"/>
  <c r="AD481" i="1"/>
  <c r="AE481" i="1" s="1"/>
  <c r="G481" i="1" s="1"/>
  <c r="AD473" i="1"/>
  <c r="AE473" i="1" s="1"/>
  <c r="G473" i="1" s="1"/>
  <c r="AD465" i="1"/>
  <c r="AE465" i="1" s="1"/>
  <c r="G465" i="1" s="1"/>
  <c r="AD457" i="1"/>
  <c r="AE457" i="1" s="1"/>
  <c r="G457" i="1" s="1"/>
  <c r="AD449" i="1"/>
  <c r="AE449" i="1" s="1"/>
  <c r="G449" i="1" s="1"/>
  <c r="AD441" i="1"/>
  <c r="AE441" i="1" s="1"/>
  <c r="G441" i="1" s="1"/>
  <c r="AD433" i="1"/>
  <c r="AE433" i="1" s="1"/>
  <c r="G433" i="1" s="1"/>
  <c r="AD425" i="1"/>
  <c r="AE425" i="1" s="1"/>
  <c r="G425" i="1" s="1"/>
  <c r="AD417" i="1"/>
  <c r="AE417" i="1" s="1"/>
  <c r="G417" i="1" s="1"/>
  <c r="AD409" i="1"/>
  <c r="AE409" i="1" s="1"/>
  <c r="G409" i="1" s="1"/>
  <c r="AD401" i="1"/>
  <c r="AE401" i="1" s="1"/>
  <c r="G401" i="1" s="1"/>
  <c r="AD393" i="1"/>
  <c r="AE393" i="1" s="1"/>
  <c r="G393" i="1" s="1"/>
  <c r="AD385" i="1"/>
  <c r="AE385" i="1" s="1"/>
  <c r="G385" i="1" s="1"/>
  <c r="AD377" i="1"/>
  <c r="AE377" i="1" s="1"/>
  <c r="G377" i="1" s="1"/>
  <c r="AD369" i="1"/>
  <c r="AE369" i="1" s="1"/>
  <c r="G369" i="1" s="1"/>
  <c r="AD361" i="1"/>
  <c r="AE361" i="1" s="1"/>
  <c r="G361" i="1" s="1"/>
  <c r="AD353" i="1"/>
  <c r="AE353" i="1" s="1"/>
  <c r="G353" i="1" s="1"/>
  <c r="AD345" i="1"/>
  <c r="AE345" i="1" s="1"/>
  <c r="G345" i="1" s="1"/>
  <c r="AD337" i="1"/>
  <c r="AE337" i="1" s="1"/>
  <c r="G337" i="1" s="1"/>
  <c r="AD329" i="1"/>
  <c r="AE329" i="1" s="1"/>
  <c r="G329" i="1" s="1"/>
  <c r="AD321" i="1"/>
  <c r="AE321" i="1" s="1"/>
  <c r="G321" i="1" s="1"/>
  <c r="AD313" i="1"/>
  <c r="AE313" i="1" s="1"/>
  <c r="G313" i="1" s="1"/>
  <c r="AD305" i="1"/>
  <c r="AE305" i="1" s="1"/>
  <c r="G305" i="1" s="1"/>
  <c r="AD297" i="1"/>
  <c r="AE297" i="1" s="1"/>
  <c r="G297" i="1" s="1"/>
  <c r="AD289" i="1"/>
  <c r="AE289" i="1" s="1"/>
  <c r="G289" i="1" s="1"/>
  <c r="AD280" i="1"/>
  <c r="AE280" i="1" s="1"/>
  <c r="G280" i="1" s="1"/>
  <c r="AD272" i="1"/>
  <c r="AE272" i="1" s="1"/>
  <c r="G272" i="1" s="1"/>
  <c r="AD264" i="1"/>
  <c r="AE264" i="1" s="1"/>
  <c r="G264" i="1" s="1"/>
  <c r="AD256" i="1"/>
  <c r="AE256" i="1" s="1"/>
  <c r="G256" i="1" s="1"/>
  <c r="AD248" i="1"/>
  <c r="AE248" i="1" s="1"/>
  <c r="G248" i="1" s="1"/>
  <c r="AD240" i="1"/>
  <c r="AE240" i="1" s="1"/>
  <c r="G240" i="1" s="1"/>
  <c r="AD232" i="1"/>
  <c r="AE232" i="1" s="1"/>
  <c r="G232" i="1" s="1"/>
  <c r="AD224" i="1"/>
  <c r="AE224" i="1" s="1"/>
  <c r="G224" i="1" s="1"/>
  <c r="AD215" i="1"/>
  <c r="AE215" i="1" s="1"/>
  <c r="G215" i="1" s="1"/>
  <c r="AD207" i="1"/>
  <c r="AE207" i="1" s="1"/>
  <c r="G207" i="1" s="1"/>
  <c r="AD199" i="1"/>
  <c r="AE199" i="1" s="1"/>
  <c r="G199" i="1" s="1"/>
  <c r="AD191" i="1"/>
  <c r="AE191" i="1" s="1"/>
  <c r="G191" i="1" s="1"/>
  <c r="AD183" i="1"/>
  <c r="AE183" i="1" s="1"/>
  <c r="G183" i="1" s="1"/>
  <c r="AD175" i="1"/>
  <c r="AE175" i="1" s="1"/>
  <c r="G175" i="1" s="1"/>
  <c r="AD167" i="1"/>
  <c r="AE167" i="1" s="1"/>
  <c r="G167" i="1" s="1"/>
  <c r="AD159" i="1"/>
  <c r="AE159" i="1" s="1"/>
  <c r="G159" i="1" s="1"/>
  <c r="AD151" i="1"/>
  <c r="AE151" i="1" s="1"/>
  <c r="G151" i="1" s="1"/>
  <c r="AD143" i="1"/>
  <c r="AE143" i="1" s="1"/>
  <c r="G143" i="1" s="1"/>
  <c r="AD135" i="1"/>
  <c r="AE135" i="1" s="1"/>
  <c r="G135" i="1" s="1"/>
  <c r="AD127" i="1"/>
  <c r="AE127" i="1" s="1"/>
  <c r="G127" i="1" s="1"/>
  <c r="AD119" i="1"/>
  <c r="AE119" i="1" s="1"/>
  <c r="G119" i="1" s="1"/>
  <c r="AD111" i="1"/>
  <c r="AE111" i="1" s="1"/>
  <c r="G111" i="1" s="1"/>
  <c r="AD103" i="1"/>
  <c r="AE103" i="1" s="1"/>
  <c r="G103" i="1" s="1"/>
  <c r="AD95" i="1"/>
  <c r="AE95" i="1" s="1"/>
  <c r="G95" i="1" s="1"/>
  <c r="AD87" i="1"/>
  <c r="AE87" i="1" s="1"/>
  <c r="G87" i="1" s="1"/>
  <c r="AD79" i="1"/>
  <c r="AE79" i="1" s="1"/>
  <c r="G79" i="1" s="1"/>
  <c r="AD71" i="1"/>
  <c r="AE71" i="1" s="1"/>
  <c r="G71" i="1" s="1"/>
  <c r="AD63" i="1"/>
  <c r="AE63" i="1" s="1"/>
  <c r="G63" i="1" s="1"/>
  <c r="AD55" i="1"/>
  <c r="AE55" i="1" s="1"/>
  <c r="G55" i="1" s="1"/>
  <c r="AD47" i="1"/>
  <c r="AE47" i="1" s="1"/>
  <c r="G47" i="1" s="1"/>
  <c r="AF606" i="1"/>
  <c r="AG606" i="1"/>
  <c r="AH606" i="1"/>
  <c r="AG588" i="1"/>
  <c r="AF436" i="1"/>
  <c r="AH436" i="1"/>
  <c r="AH552" i="1"/>
  <c r="AG544" i="1"/>
  <c r="AF544" i="1"/>
  <c r="AH544" i="1"/>
  <c r="AF360" i="1"/>
  <c r="AH360" i="1"/>
  <c r="AF239" i="1"/>
  <c r="AF206" i="1"/>
  <c r="AH206" i="1"/>
  <c r="AG206" i="1"/>
  <c r="AF158" i="1"/>
  <c r="AH158" i="1"/>
  <c r="AG600" i="1"/>
  <c r="AF600" i="1"/>
  <c r="AG431" i="1"/>
  <c r="AH431" i="1"/>
  <c r="AF423" i="1"/>
  <c r="AH423" i="1"/>
  <c r="AF343" i="1"/>
  <c r="AH343" i="1"/>
  <c r="AG343" i="1"/>
  <c r="AG213" i="1"/>
  <c r="AF179" i="1"/>
  <c r="AH179" i="1"/>
  <c r="AH162" i="1"/>
  <c r="AG162" i="1"/>
  <c r="AG461" i="1"/>
  <c r="AH532" i="1"/>
  <c r="AG532" i="1"/>
  <c r="AF83" i="10"/>
  <c r="AH213" i="10"/>
  <c r="AG76" i="10"/>
  <c r="AH147" i="10"/>
  <c r="AH195" i="10"/>
  <c r="AF183" i="10"/>
  <c r="AH199" i="10"/>
  <c r="AG99" i="10"/>
  <c r="AH99" i="10"/>
  <c r="AG147" i="10"/>
  <c r="AH293" i="10"/>
  <c r="AG188" i="10"/>
  <c r="AF427" i="10"/>
  <c r="AG103" i="10"/>
  <c r="AF94" i="10"/>
  <c r="AG247" i="10"/>
  <c r="AH119" i="10"/>
  <c r="AG231" i="10"/>
  <c r="AG588" i="10"/>
  <c r="AG556" i="10"/>
  <c r="AG126" i="10"/>
  <c r="AG295" i="10"/>
  <c r="AG200" i="10"/>
  <c r="AH158" i="10"/>
  <c r="AF165" i="10"/>
  <c r="AG87" i="10"/>
  <c r="AF75" i="10"/>
  <c r="AF174" i="10"/>
  <c r="AH87" i="10"/>
  <c r="AF289" i="10"/>
  <c r="AG241" i="10"/>
  <c r="AH197" i="10"/>
  <c r="AG183" i="10"/>
  <c r="AF291" i="10"/>
  <c r="AG119" i="10"/>
  <c r="AG261" i="10"/>
  <c r="AH241" i="10"/>
  <c r="AH572" i="10"/>
  <c r="AH508" i="10"/>
  <c r="AH567" i="10"/>
  <c r="AG476" i="10"/>
  <c r="AH588" i="10"/>
  <c r="AH524" i="10"/>
  <c r="AG444" i="10"/>
  <c r="AH551" i="10"/>
  <c r="AG503" i="10"/>
  <c r="AH599" i="10"/>
  <c r="AF150" i="10"/>
  <c r="AF248" i="10"/>
  <c r="AF154" i="10"/>
  <c r="AH135" i="10"/>
  <c r="AG279" i="10"/>
  <c r="AG199" i="10"/>
  <c r="AF74" i="10"/>
  <c r="AF103" i="10"/>
  <c r="AF247" i="10"/>
  <c r="AF270" i="10"/>
  <c r="AH78" i="10"/>
  <c r="AF395" i="10"/>
  <c r="AH231" i="10"/>
  <c r="AG276" i="10"/>
  <c r="AF335" i="10"/>
  <c r="AF78" i="10"/>
  <c r="AH151" i="10"/>
  <c r="AH159" i="10"/>
  <c r="AF215" i="10"/>
  <c r="AG122" i="10"/>
  <c r="AF106" i="10"/>
  <c r="AF151" i="10"/>
  <c r="AG291" i="10"/>
  <c r="AH167" i="10"/>
  <c r="AF608" i="10"/>
  <c r="AH383" i="10"/>
  <c r="AG375" i="10"/>
  <c r="AH262" i="10"/>
  <c r="AH182" i="10"/>
  <c r="AH70" i="10"/>
  <c r="AH166" i="10"/>
  <c r="AF246" i="10"/>
  <c r="AG143" i="10"/>
  <c r="AF262" i="10"/>
  <c r="AF182" i="10"/>
  <c r="AF70" i="10"/>
  <c r="AG327" i="10"/>
  <c r="AG127" i="10"/>
  <c r="AH143" i="10"/>
  <c r="AG95" i="10"/>
  <c r="AF134" i="10"/>
  <c r="AH327" i="10"/>
  <c r="AG111" i="10"/>
  <c r="AG150" i="10"/>
  <c r="AH118" i="10"/>
  <c r="AH127" i="10"/>
  <c r="AH95" i="10"/>
  <c r="AF118" i="10"/>
  <c r="AG239" i="10"/>
  <c r="AG159" i="10"/>
  <c r="AH230" i="10"/>
  <c r="AG175" i="10"/>
  <c r="AG191" i="10"/>
  <c r="AG77" i="10"/>
  <c r="AG207" i="10"/>
  <c r="AF230" i="10"/>
  <c r="AG271" i="10"/>
  <c r="AH175" i="10"/>
  <c r="AH191" i="10"/>
  <c r="AH77" i="10"/>
  <c r="AF102" i="10"/>
  <c r="AH207" i="10"/>
  <c r="AG166" i="10"/>
  <c r="AF311" i="10"/>
  <c r="AH271" i="10"/>
  <c r="AH416" i="10"/>
  <c r="AH266" i="10"/>
  <c r="AF381" i="10"/>
  <c r="AG316" i="10"/>
  <c r="AF184" i="10"/>
  <c r="AH361" i="10"/>
  <c r="AF225" i="10"/>
  <c r="AH248" i="10"/>
  <c r="AH289" i="10"/>
  <c r="AG345" i="10"/>
  <c r="AH200" i="10"/>
  <c r="AG257" i="10"/>
  <c r="AH136" i="10"/>
  <c r="AH168" i="10"/>
  <c r="AH129" i="10"/>
  <c r="AH257" i="10"/>
  <c r="AG168" i="10"/>
  <c r="AG120" i="10"/>
  <c r="AF129" i="10"/>
  <c r="AG184" i="10"/>
  <c r="AF216" i="10"/>
  <c r="AH120" i="10"/>
  <c r="AG209" i="10"/>
  <c r="AF298" i="10"/>
  <c r="AF228" i="10"/>
  <c r="AF253" i="10"/>
  <c r="AG330" i="10"/>
  <c r="AF244" i="10"/>
  <c r="AH132" i="10"/>
  <c r="AF421" i="10"/>
  <c r="AH443" i="10"/>
  <c r="AG309" i="10"/>
  <c r="AG269" i="10"/>
  <c r="AF237" i="10"/>
  <c r="AF109" i="10"/>
  <c r="AG73" i="10"/>
  <c r="AG196" i="10"/>
  <c r="AG357" i="10"/>
  <c r="AG410" i="10"/>
  <c r="AF260" i="10"/>
  <c r="AH212" i="10"/>
  <c r="AF164" i="10"/>
  <c r="AF480" i="10"/>
  <c r="AF330" i="10"/>
  <c r="AG437" i="10"/>
  <c r="AH309" i="10"/>
  <c r="AH269" i="10"/>
  <c r="AH196" i="10"/>
  <c r="AH357" i="10"/>
  <c r="AG212" i="10"/>
  <c r="AG389" i="10"/>
  <c r="AG496" i="10"/>
  <c r="AG464" i="10"/>
  <c r="AH314" i="10"/>
  <c r="AG539" i="10"/>
  <c r="AH437" i="10"/>
  <c r="AG373" i="10"/>
  <c r="AH389" i="10"/>
  <c r="AH65" i="10"/>
  <c r="AG314" i="10"/>
  <c r="AF459" i="10"/>
  <c r="AH373" i="10"/>
  <c r="AF571" i="10"/>
  <c r="AG205" i="10"/>
  <c r="AG65" i="10"/>
  <c r="AH426" i="10"/>
  <c r="AF576" i="10"/>
  <c r="AH539" i="10"/>
  <c r="AF507" i="10"/>
  <c r="AH282" i="10"/>
  <c r="AF426" i="10"/>
  <c r="AG221" i="10"/>
  <c r="AG125" i="10"/>
  <c r="AH592" i="10"/>
  <c r="AH100" i="10"/>
  <c r="AG157" i="10"/>
  <c r="AG378" i="10"/>
  <c r="AG325" i="10"/>
  <c r="AG189" i="10"/>
  <c r="AH362" i="10"/>
  <c r="AG298" i="10"/>
  <c r="AH228" i="10"/>
  <c r="AG148" i="10"/>
  <c r="AG475" i="10"/>
  <c r="AG253" i="10"/>
  <c r="AH173" i="10"/>
  <c r="AH346" i="10"/>
  <c r="AH244" i="10"/>
  <c r="AG421" i="10"/>
  <c r="AH555" i="10"/>
  <c r="AH341" i="10"/>
  <c r="AG237" i="10"/>
  <c r="AG109" i="10"/>
  <c r="AG377" i="10"/>
  <c r="AG260" i="10"/>
  <c r="AH164" i="10"/>
  <c r="AG116" i="10"/>
  <c r="AG523" i="10"/>
  <c r="AG491" i="10"/>
  <c r="AG443" i="10"/>
  <c r="AH377" i="10"/>
  <c r="AH410" i="10"/>
  <c r="AG332" i="10"/>
  <c r="AH523" i="10"/>
  <c r="AH459" i="10"/>
  <c r="AH603" i="10"/>
  <c r="AF190" i="10"/>
  <c r="AD18" i="10"/>
  <c r="AF603" i="10"/>
  <c r="AF501" i="10"/>
  <c r="AH394" i="10"/>
  <c r="AH475" i="10"/>
  <c r="AG608" i="10"/>
  <c r="AH544" i="10"/>
  <c r="AG528" i="10"/>
  <c r="AG512" i="10"/>
  <c r="AH464" i="10"/>
  <c r="AG448" i="10"/>
  <c r="AG346" i="10"/>
  <c r="AG587" i="10"/>
  <c r="AF491" i="10"/>
  <c r="AG592" i="10"/>
  <c r="AG576" i="10"/>
  <c r="AF560" i="10"/>
  <c r="AF544" i="10"/>
  <c r="AF528" i="10"/>
  <c r="AH448" i="10"/>
  <c r="AH507" i="10"/>
  <c r="AF393" i="10"/>
  <c r="AG348" i="10"/>
  <c r="AF361" i="10"/>
  <c r="AH238" i="10"/>
  <c r="AF382" i="10"/>
  <c r="AF334" i="10"/>
  <c r="AF264" i="10"/>
  <c r="AF317" i="10"/>
  <c r="AF359" i="10"/>
  <c r="AF380" i="10"/>
  <c r="AH300" i="10"/>
  <c r="AG292" i="10"/>
  <c r="AH477" i="10"/>
  <c r="AH303" i="10"/>
  <c r="AF415" i="10"/>
  <c r="AF300" i="10"/>
  <c r="AG222" i="10"/>
  <c r="AG351" i="10"/>
  <c r="AF319" i="10"/>
  <c r="AH206" i="10"/>
  <c r="AF124" i="10"/>
  <c r="AF156" i="10"/>
  <c r="AG246" i="10"/>
  <c r="AF453" i="10"/>
  <c r="AG388" i="10"/>
  <c r="AH388" i="10"/>
  <c r="AF402" i="10"/>
  <c r="AG322" i="10"/>
  <c r="AD25" i="10"/>
  <c r="AF284" i="10"/>
  <c r="AH423" i="10"/>
  <c r="AH380" i="10"/>
  <c r="AF391" i="10"/>
  <c r="AG415" i="10"/>
  <c r="AG335" i="10"/>
  <c r="AF431" i="10"/>
  <c r="AG383" i="10"/>
  <c r="AF423" i="10"/>
  <c r="AH316" i="10"/>
  <c r="AG254" i="10"/>
  <c r="AF122" i="10"/>
  <c r="AH292" i="10"/>
  <c r="AH375" i="10"/>
  <c r="AG396" i="10"/>
  <c r="AH308" i="10"/>
  <c r="AG372" i="10"/>
  <c r="AD22" i="10"/>
  <c r="AH534" i="10"/>
  <c r="AH396" i="10"/>
  <c r="AF308" i="10"/>
  <c r="AG359" i="10"/>
  <c r="AH268" i="10"/>
  <c r="AD20" i="10"/>
  <c r="AD28" i="10"/>
  <c r="AG416" i="10"/>
  <c r="AH284" i="10"/>
  <c r="AH106" i="10"/>
  <c r="AH367" i="10"/>
  <c r="AG158" i="10"/>
  <c r="AH138" i="10"/>
  <c r="AH110" i="10"/>
  <c r="AG142" i="10"/>
  <c r="AH336" i="10"/>
  <c r="AF268" i="10"/>
  <c r="AF62" i="10"/>
  <c r="AG562" i="10"/>
  <c r="AF570" i="10"/>
  <c r="AF534" i="10"/>
  <c r="AG336" i="10"/>
  <c r="AH338" i="10"/>
  <c r="AG97" i="10"/>
  <c r="AH229" i="10"/>
  <c r="AG81" i="10"/>
  <c r="AG349" i="10"/>
  <c r="AG117" i="10"/>
  <c r="AH579" i="10"/>
  <c r="AF261" i="10"/>
  <c r="AH115" i="10"/>
  <c r="AF354" i="10"/>
  <c r="AG409" i="10"/>
  <c r="AG402" i="10"/>
  <c r="AH382" i="10"/>
  <c r="AH334" i="10"/>
  <c r="AH270" i="10"/>
  <c r="AF234" i="10"/>
  <c r="AH216" i="10"/>
  <c r="AG154" i="10"/>
  <c r="AF92" i="10"/>
  <c r="AH427" i="10"/>
  <c r="AH395" i="10"/>
  <c r="AF273" i="10"/>
  <c r="AG213" i="10"/>
  <c r="AF193" i="10"/>
  <c r="AF161" i="10"/>
  <c r="AF71" i="10"/>
  <c r="AF536" i="10"/>
  <c r="AF366" i="10"/>
  <c r="AH322" i="10"/>
  <c r="AF286" i="10"/>
  <c r="AH264" i="10"/>
  <c r="AH188" i="10"/>
  <c r="AG124" i="10"/>
  <c r="AF333" i="10"/>
  <c r="AF259" i="10"/>
  <c r="AH165" i="10"/>
  <c r="AH317" i="10"/>
  <c r="AH83" i="10"/>
  <c r="AF301" i="10"/>
  <c r="AG113" i="10"/>
  <c r="AH156" i="10"/>
  <c r="AG74" i="10"/>
  <c r="AG413" i="10"/>
  <c r="AF232" i="10"/>
  <c r="AF108" i="10"/>
  <c r="AF72" i="10"/>
  <c r="AH345" i="10"/>
  <c r="AG293" i="10"/>
  <c r="AH225" i="10"/>
  <c r="AG197" i="10"/>
  <c r="AF179" i="10"/>
  <c r="AH75" i="10"/>
  <c r="AH204" i="10"/>
  <c r="AH434" i="10"/>
  <c r="AH354" i="10"/>
  <c r="AH90" i="10"/>
  <c r="AG277" i="10"/>
  <c r="AG149" i="10"/>
  <c r="AG438" i="10"/>
  <c r="AG434" i="10"/>
  <c r="AG306" i="10"/>
  <c r="AG220" i="10"/>
  <c r="AH347" i="10"/>
  <c r="AH315" i="10"/>
  <c r="AH243" i="10"/>
  <c r="AF229" i="10"/>
  <c r="AH145" i="10"/>
  <c r="AH81" i="10"/>
  <c r="AH512" i="10"/>
  <c r="AG352" i="10"/>
  <c r="AF338" i="10"/>
  <c r="AH272" i="10"/>
  <c r="AH236" i="10"/>
  <c r="AG90" i="10"/>
  <c r="AH409" i="10"/>
  <c r="AH349" i="10"/>
  <c r="AG211" i="10"/>
  <c r="AH117" i="10"/>
  <c r="AF579" i="10"/>
  <c r="AG555" i="10"/>
  <c r="AH329" i="10"/>
  <c r="AH277" i="10"/>
  <c r="AG245" i="10"/>
  <c r="AF181" i="10"/>
  <c r="AH149" i="10"/>
  <c r="AG397" i="10"/>
  <c r="AG131" i="10"/>
  <c r="AF97" i="10"/>
  <c r="AG414" i="10"/>
  <c r="AF266" i="10"/>
  <c r="AG170" i="10"/>
  <c r="AH88" i="10"/>
  <c r="AH177" i="10"/>
  <c r="AH370" i="10"/>
  <c r="AH302" i="10"/>
  <c r="AH218" i="10"/>
  <c r="AH172" i="10"/>
  <c r="AH152" i="10"/>
  <c r="AG275" i="10"/>
  <c r="AH163" i="10"/>
  <c r="AG115" i="10"/>
  <c r="AG85" i="10"/>
  <c r="AG243" i="10"/>
  <c r="AG272" i="10"/>
  <c r="AH250" i="10"/>
  <c r="AF236" i="10"/>
  <c r="AG104" i="10"/>
  <c r="AH227" i="10"/>
  <c r="AF211" i="10"/>
  <c r="AG411" i="10"/>
  <c r="AG329" i="10"/>
  <c r="AH245" i="10"/>
  <c r="AH379" i="10"/>
  <c r="AH131" i="10"/>
  <c r="AF318" i="10"/>
  <c r="AH252" i="10"/>
  <c r="AH170" i="10"/>
  <c r="AG88" i="10"/>
  <c r="AG177" i="10"/>
  <c r="AF398" i="10"/>
  <c r="AG370" i="10"/>
  <c r="AG218" i="10"/>
  <c r="AH186" i="10"/>
  <c r="AF172" i="10"/>
  <c r="AG152" i="10"/>
  <c r="AF275" i="10"/>
  <c r="AG163" i="10"/>
  <c r="AG133" i="10"/>
  <c r="AH85" i="10"/>
  <c r="AH76" i="10"/>
  <c r="AH563" i="10"/>
  <c r="AG368" i="10"/>
  <c r="AG320" i="10"/>
  <c r="AF306" i="10"/>
  <c r="AH220" i="10"/>
  <c r="AH202" i="10"/>
  <c r="AH140" i="10"/>
  <c r="AG347" i="10"/>
  <c r="AG315" i="10"/>
  <c r="AG101" i="10"/>
  <c r="AH352" i="10"/>
  <c r="AH368" i="10"/>
  <c r="AH320" i="10"/>
  <c r="AG234" i="10"/>
  <c r="AG202" i="10"/>
  <c r="AG140" i="10"/>
  <c r="AG92" i="10"/>
  <c r="AG273" i="10"/>
  <c r="AG193" i="10"/>
  <c r="AG161" i="10"/>
  <c r="AH101" i="10"/>
  <c r="AG71" i="10"/>
  <c r="AH560" i="10"/>
  <c r="AH496" i="10"/>
  <c r="AG480" i="10"/>
  <c r="AH418" i="10"/>
  <c r="AG366" i="10"/>
  <c r="AG286" i="10"/>
  <c r="AG250" i="10"/>
  <c r="AH104" i="10"/>
  <c r="AG333" i="10"/>
  <c r="AG259" i="10"/>
  <c r="AG227" i="10"/>
  <c r="AH587" i="10"/>
  <c r="AH411" i="10"/>
  <c r="AG365" i="10"/>
  <c r="AG571" i="10"/>
  <c r="AF379" i="10"/>
  <c r="AG301" i="10"/>
  <c r="AH304" i="10"/>
  <c r="AF252" i="10"/>
  <c r="AG186" i="10"/>
  <c r="AG108" i="10"/>
  <c r="AH72" i="10"/>
  <c r="AH179" i="10"/>
  <c r="AH133" i="10"/>
  <c r="AG181" i="10"/>
  <c r="AG204" i="10"/>
  <c r="AG418" i="10"/>
  <c r="AF365" i="10"/>
  <c r="AH232" i="10"/>
  <c r="AG497" i="10"/>
  <c r="AH451" i="10"/>
  <c r="AG481" i="10"/>
  <c r="AH430" i="10"/>
  <c r="AG356" i="10"/>
  <c r="AF302" i="10"/>
  <c r="AG518" i="10"/>
  <c r="AG432" i="10"/>
  <c r="AH531" i="10"/>
  <c r="AH497" i="10"/>
  <c r="AF451" i="10"/>
  <c r="AH552" i="10"/>
  <c r="AH432" i="10"/>
  <c r="AF531" i="10"/>
  <c r="AF552" i="10"/>
  <c r="AF581" i="10"/>
  <c r="AF598" i="10"/>
  <c r="AG546" i="10"/>
  <c r="AF518" i="10"/>
  <c r="AF573" i="10"/>
  <c r="AF563" i="10"/>
  <c r="AH546" i="10"/>
  <c r="AH436" i="10"/>
  <c r="AH561" i="10"/>
  <c r="AG541" i="10"/>
  <c r="AH502" i="10"/>
  <c r="AF436" i="10"/>
  <c r="AH449" i="10"/>
  <c r="AF276" i="10"/>
  <c r="AF367" i="10"/>
  <c r="AF135" i="10"/>
  <c r="AH562" i="10"/>
  <c r="AG550" i="10"/>
  <c r="AG474" i="10"/>
  <c r="AF206" i="10"/>
  <c r="AF110" i="10"/>
  <c r="AG399" i="10"/>
  <c r="AF167" i="10"/>
  <c r="AF372" i="10"/>
  <c r="AH142" i="10"/>
  <c r="AF303" i="10"/>
  <c r="AF356" i="10"/>
  <c r="AH254" i="10"/>
  <c r="AG586" i="10"/>
  <c r="AG490" i="10"/>
  <c r="AH474" i="10"/>
  <c r="AG485" i="10"/>
  <c r="AH399" i="10"/>
  <c r="AG517" i="10"/>
  <c r="AG319" i="10"/>
  <c r="AG62" i="10"/>
  <c r="AH586" i="10"/>
  <c r="AH490" i="10"/>
  <c r="AG549" i="10"/>
  <c r="AH485" i="10"/>
  <c r="AG597" i="10"/>
  <c r="AH517" i="10"/>
  <c r="AG238" i="10"/>
  <c r="AG404" i="10"/>
  <c r="AG324" i="10"/>
  <c r="AH549" i="10"/>
  <c r="AH597" i="10"/>
  <c r="AH404" i="10"/>
  <c r="AH324" i="10"/>
  <c r="AG506" i="10"/>
  <c r="AH442" i="10"/>
  <c r="AG340" i="10"/>
  <c r="AH126" i="10"/>
  <c r="AH295" i="10"/>
  <c r="AG263" i="10"/>
  <c r="AG602" i="10"/>
  <c r="AH554" i="10"/>
  <c r="AG538" i="10"/>
  <c r="AG522" i="10"/>
  <c r="AH506" i="10"/>
  <c r="AG486" i="10"/>
  <c r="AH458" i="10"/>
  <c r="AH222" i="10"/>
  <c r="AF477" i="10"/>
  <c r="AH279" i="10"/>
  <c r="AG533" i="10"/>
  <c r="AG469" i="10"/>
  <c r="AH351" i="10"/>
  <c r="AG565" i="10"/>
  <c r="AF428" i="10"/>
  <c r="AG445" i="10"/>
  <c r="AG420" i="10"/>
  <c r="AG442" i="10"/>
  <c r="AH340" i="10"/>
  <c r="AH263" i="10"/>
  <c r="AH602" i="10"/>
  <c r="AG570" i="10"/>
  <c r="AF554" i="10"/>
  <c r="AH538" i="10"/>
  <c r="AH522" i="10"/>
  <c r="AG458" i="10"/>
  <c r="AG174" i="10"/>
  <c r="AG431" i="10"/>
  <c r="AG581" i="10"/>
  <c r="AF545" i="10"/>
  <c r="AH533" i="10"/>
  <c r="AG501" i="10"/>
  <c r="AH469" i="10"/>
  <c r="AG453" i="10"/>
  <c r="AG589" i="10"/>
  <c r="AH565" i="10"/>
  <c r="AH445" i="10"/>
  <c r="AG215" i="10"/>
  <c r="AH420" i="10"/>
  <c r="AG190" i="10"/>
  <c r="AG94" i="10"/>
  <c r="AG502" i="10"/>
  <c r="AF580" i="10"/>
  <c r="AF564" i="10"/>
  <c r="AF482" i="10"/>
  <c r="AF472" i="10"/>
  <c r="AF454" i="10"/>
  <c r="AF214" i="10"/>
  <c r="AH391" i="10"/>
  <c r="AF343" i="10"/>
  <c r="AH311" i="10"/>
  <c r="AH545" i="10"/>
  <c r="AF513" i="10"/>
  <c r="AF483" i="10"/>
  <c r="AF465" i="10"/>
  <c r="AF593" i="10"/>
  <c r="AH499" i="10"/>
  <c r="AF461" i="10"/>
  <c r="AF386" i="10"/>
  <c r="AF429" i="10"/>
  <c r="AF69" i="10"/>
  <c r="AH102" i="10"/>
  <c r="AF425" i="10"/>
  <c r="AF255" i="10"/>
  <c r="AH468" i="10"/>
  <c r="AG452" i="10"/>
  <c r="AG479" i="10"/>
  <c r="AG463" i="10"/>
  <c r="AG468" i="10"/>
  <c r="AH452" i="10"/>
  <c r="AH479" i="10"/>
  <c r="AH348" i="10"/>
  <c r="AF600" i="10"/>
  <c r="AG582" i="10"/>
  <c r="AG568" i="10"/>
  <c r="AF530" i="10"/>
  <c r="AG516" i="10"/>
  <c r="AH486" i="10"/>
  <c r="AH239" i="10"/>
  <c r="AG561" i="10"/>
  <c r="AG527" i="10"/>
  <c r="AF515" i="10"/>
  <c r="AG495" i="10"/>
  <c r="AG447" i="10"/>
  <c r="AG223" i="10"/>
  <c r="AH577" i="10"/>
  <c r="AG559" i="10"/>
  <c r="AF467" i="10"/>
  <c r="AF449" i="10"/>
  <c r="AH414" i="10"/>
  <c r="AG304" i="10"/>
  <c r="AF430" i="10"/>
  <c r="AG198" i="10"/>
  <c r="AG86" i="10"/>
  <c r="AG287" i="10"/>
  <c r="AG134" i="10"/>
  <c r="AG598" i="10"/>
  <c r="AF582" i="10"/>
  <c r="AH568" i="10"/>
  <c r="AF514" i="10"/>
  <c r="AH500" i="10"/>
  <c r="AG412" i="10"/>
  <c r="AG214" i="10"/>
  <c r="AG343" i="10"/>
  <c r="AH527" i="10"/>
  <c r="AG513" i="10"/>
  <c r="AG465" i="10"/>
  <c r="AH447" i="10"/>
  <c r="AH223" i="10"/>
  <c r="AG593" i="10"/>
  <c r="AF577" i="10"/>
  <c r="AH559" i="10"/>
  <c r="AG461" i="10"/>
  <c r="AG429" i="10"/>
  <c r="AG69" i="10"/>
  <c r="AG350" i="10"/>
  <c r="AF288" i="10"/>
  <c r="AH198" i="10"/>
  <c r="AH86" i="10"/>
  <c r="AG313" i="10"/>
  <c r="AH287" i="10"/>
  <c r="AG255" i="10"/>
  <c r="AG580" i="10"/>
  <c r="AH564" i="10"/>
  <c r="AF498" i="10"/>
  <c r="AH484" i="10"/>
  <c r="AH472" i="10"/>
  <c r="AH454" i="10"/>
  <c r="AF412" i="10"/>
  <c r="AG483" i="10"/>
  <c r="AG499" i="10"/>
  <c r="AG386" i="10"/>
  <c r="AG425" i="10"/>
  <c r="AG600" i="10"/>
  <c r="AH594" i="10"/>
  <c r="AF566" i="10"/>
  <c r="AF548" i="10"/>
  <c r="AG536" i="10"/>
  <c r="AH530" i="10"/>
  <c r="AF520" i="10"/>
  <c r="AH514" i="10"/>
  <c r="AF504" i="10"/>
  <c r="AH498" i="10"/>
  <c r="AF488" i="10"/>
  <c r="AH482" i="10"/>
  <c r="AF466" i="10"/>
  <c r="AF450" i="10"/>
  <c r="AG591" i="10"/>
  <c r="AH573" i="10"/>
  <c r="AF557" i="10"/>
  <c r="AF525" i="10"/>
  <c r="AH515" i="10"/>
  <c r="AF595" i="10"/>
  <c r="AF547" i="10"/>
  <c r="AF493" i="10"/>
  <c r="AH467" i="10"/>
  <c r="AF605" i="10"/>
  <c r="AH428" i="10"/>
  <c r="AH318" i="10"/>
  <c r="AH393" i="10"/>
  <c r="AF364" i="10"/>
  <c r="AH288" i="10"/>
  <c r="AF407" i="10"/>
  <c r="AH381" i="10"/>
  <c r="AF331" i="10"/>
  <c r="AH596" i="10"/>
  <c r="AG584" i="10"/>
  <c r="AG578" i="10"/>
  <c r="AH550" i="10"/>
  <c r="AG532" i="10"/>
  <c r="AH516" i="10"/>
  <c r="AG500" i="10"/>
  <c r="AG484" i="10"/>
  <c r="AG456" i="10"/>
  <c r="AG575" i="10"/>
  <c r="AG543" i="10"/>
  <c r="AG509" i="10"/>
  <c r="AH495" i="10"/>
  <c r="AH463" i="10"/>
  <c r="AG529" i="10"/>
  <c r="AH481" i="10"/>
  <c r="AH397" i="10"/>
  <c r="AH438" i="10"/>
  <c r="AH400" i="10"/>
  <c r="AH332" i="10"/>
  <c r="AH290" i="10"/>
  <c r="AH413" i="10"/>
  <c r="AH384" i="10"/>
  <c r="AH350" i="10"/>
  <c r="AH274" i="10"/>
  <c r="AG363" i="10"/>
  <c r="AH313" i="10"/>
  <c r="AF596" i="10"/>
  <c r="AH584" i="10"/>
  <c r="AH578" i="10"/>
  <c r="AG566" i="10"/>
  <c r="AF532" i="10"/>
  <c r="AG520" i="10"/>
  <c r="AG504" i="10"/>
  <c r="AG488" i="10"/>
  <c r="AG466" i="10"/>
  <c r="AH456" i="10"/>
  <c r="AG450" i="10"/>
  <c r="AH575" i="10"/>
  <c r="AG557" i="10"/>
  <c r="AF543" i="10"/>
  <c r="AG525" i="10"/>
  <c r="AH509" i="10"/>
  <c r="AG595" i="10"/>
  <c r="AG547" i="10"/>
  <c r="AH529" i="10"/>
  <c r="AG511" i="10"/>
  <c r="AG493" i="10"/>
  <c r="AG400" i="10"/>
  <c r="AG290" i="10"/>
  <c r="AG384" i="10"/>
  <c r="AG364" i="10"/>
  <c r="AG274" i="10"/>
  <c r="AG407" i="10"/>
  <c r="AH363" i="10"/>
  <c r="AH331" i="10"/>
  <c r="AG594" i="10"/>
  <c r="AG548" i="10"/>
  <c r="AH511" i="10"/>
  <c r="AH605" i="10"/>
  <c r="AF470" i="10"/>
  <c r="AH398" i="10"/>
  <c r="AH591" i="10"/>
  <c r="AH589" i="10"/>
  <c r="AH541" i="10"/>
  <c r="AG607" i="10"/>
  <c r="AH607" i="10"/>
  <c r="AG470" i="10"/>
  <c r="AG440" i="10"/>
  <c r="AH440" i="10"/>
  <c r="AD24" i="10"/>
  <c r="AD15" i="10"/>
  <c r="AD21" i="10"/>
  <c r="AD19" i="10"/>
  <c r="AD23" i="10"/>
  <c r="AD29" i="10"/>
  <c r="AD16" i="10"/>
  <c r="AD17" i="10"/>
  <c r="AD26" i="10"/>
  <c r="AD13" i="10"/>
  <c r="AD14" i="10"/>
  <c r="AD27" i="10"/>
  <c r="AF56" i="10"/>
  <c r="AG56" i="10"/>
  <c r="AH56" i="10"/>
  <c r="AF58" i="10"/>
  <c r="AH58" i="10"/>
  <c r="AG58" i="10"/>
  <c r="AF59" i="10"/>
  <c r="AH59" i="10"/>
  <c r="AG59" i="10"/>
  <c r="AF51" i="10"/>
  <c r="AH51" i="10"/>
  <c r="AG51" i="10"/>
  <c r="AF35" i="10"/>
  <c r="AG35" i="10"/>
  <c r="AH35" i="10"/>
  <c r="AF54" i="10"/>
  <c r="AH54" i="10"/>
  <c r="AG54" i="10"/>
  <c r="AF55" i="10"/>
  <c r="AH55" i="10"/>
  <c r="AG55" i="10"/>
  <c r="AF47" i="10"/>
  <c r="AH47" i="10"/>
  <c r="AG47" i="10"/>
  <c r="AF33" i="10"/>
  <c r="AH33" i="10"/>
  <c r="AG33" i="10"/>
  <c r="AF49" i="10"/>
  <c r="AG49" i="10"/>
  <c r="AH49" i="10"/>
  <c r="AF53" i="10"/>
  <c r="AH53" i="10"/>
  <c r="AG53" i="10"/>
  <c r="AF44" i="10"/>
  <c r="AG44" i="10"/>
  <c r="AH44" i="10"/>
  <c r="AF46" i="10"/>
  <c r="AH46" i="10"/>
  <c r="AG46" i="10"/>
  <c r="AF40" i="10"/>
  <c r="AG40" i="10"/>
  <c r="AH40" i="10"/>
  <c r="AF50" i="10"/>
  <c r="AG50" i="10"/>
  <c r="AH50" i="10"/>
  <c r="AF43" i="10"/>
  <c r="AH43" i="10"/>
  <c r="AG43" i="10"/>
  <c r="AF45" i="10"/>
  <c r="AH45" i="10"/>
  <c r="AG45" i="10"/>
  <c r="AF38" i="10"/>
  <c r="AH38" i="10"/>
  <c r="AG38" i="10"/>
  <c r="AF41" i="10"/>
  <c r="AH41" i="10"/>
  <c r="AG41" i="10"/>
  <c r="AF34" i="10"/>
  <c r="AH34" i="10"/>
  <c r="AG34" i="10"/>
  <c r="AF48" i="10"/>
  <c r="AG48" i="10"/>
  <c r="AH48" i="10"/>
  <c r="AF39" i="10"/>
  <c r="AH39" i="10"/>
  <c r="AG39" i="10"/>
  <c r="AF42" i="10"/>
  <c r="AH42" i="10"/>
  <c r="AG42" i="10"/>
  <c r="AF37" i="10"/>
  <c r="AH37" i="10"/>
  <c r="AG37" i="10"/>
  <c r="AF61" i="10"/>
  <c r="AH61" i="10"/>
  <c r="AG61" i="10"/>
  <c r="AF57" i="10"/>
  <c r="AH57" i="10"/>
  <c r="AG57" i="10"/>
  <c r="AF60" i="10"/>
  <c r="AG60" i="10"/>
  <c r="AH60" i="10"/>
  <c r="AF52" i="10"/>
  <c r="AH52" i="10"/>
  <c r="AG52" i="10"/>
  <c r="AF36" i="10"/>
  <c r="AG36" i="10"/>
  <c r="AH36" i="10"/>
  <c r="AD12" i="10"/>
  <c r="AB36" i="1"/>
  <c r="AD36" i="1" s="1"/>
  <c r="AB35" i="1"/>
  <c r="AD35" i="1" s="1"/>
  <c r="AB40" i="1"/>
  <c r="AD40" i="1" s="1"/>
  <c r="AB38" i="1"/>
  <c r="AD38" i="1" s="1"/>
  <c r="AB33" i="1"/>
  <c r="AD33" i="1" s="1"/>
  <c r="AB37" i="1"/>
  <c r="AD37" i="1" s="1"/>
  <c r="AB39" i="1"/>
  <c r="AD39" i="1" s="1"/>
  <c r="AB41" i="1"/>
  <c r="AD41" i="1" s="1"/>
  <c r="AB34" i="1"/>
  <c r="AD34" i="1" s="1"/>
  <c r="AB25" i="1"/>
  <c r="AB13" i="1"/>
  <c r="AB32" i="1"/>
  <c r="AD32" i="1" s="1"/>
  <c r="AB12" i="1"/>
  <c r="AB15" i="1"/>
  <c r="AB14" i="1"/>
  <c r="AB24" i="1"/>
  <c r="AB31" i="1"/>
  <c r="AB28" i="1"/>
  <c r="AB19" i="1"/>
  <c r="AB27" i="1"/>
  <c r="AB23" i="1"/>
  <c r="AB21" i="1"/>
  <c r="AB18" i="1"/>
  <c r="AB16" i="1"/>
  <c r="AB30" i="1"/>
  <c r="AB26" i="1"/>
  <c r="AB29" i="1"/>
  <c r="AD29" i="1" s="1"/>
  <c r="AB22" i="1"/>
  <c r="AB20" i="1"/>
  <c r="AB17" i="1"/>
  <c r="AA25" i="1"/>
  <c r="AA21" i="1"/>
  <c r="AA17" i="1"/>
  <c r="AA28" i="1"/>
  <c r="AA24" i="1"/>
  <c r="AA20" i="1"/>
  <c r="AA16" i="1"/>
  <c r="AA31" i="1"/>
  <c r="AA27" i="1"/>
  <c r="AA23" i="1"/>
  <c r="AA19" i="1"/>
  <c r="AA15" i="1"/>
  <c r="AA30" i="1"/>
  <c r="AA26" i="1"/>
  <c r="AA22" i="1"/>
  <c r="AA18" i="1"/>
  <c r="AA14" i="1"/>
  <c r="AA13" i="1"/>
  <c r="AA12" i="1"/>
  <c r="AH444" i="1" l="1"/>
  <c r="AE32" i="10"/>
  <c r="AH187" i="1"/>
  <c r="AH437" i="1"/>
  <c r="AF301" i="1"/>
  <c r="AF408" i="1"/>
  <c r="AH447" i="1"/>
  <c r="AF560" i="1"/>
  <c r="AF444" i="1"/>
  <c r="AF437" i="1"/>
  <c r="AG187" i="1"/>
  <c r="AF453" i="1"/>
  <c r="AF447" i="1"/>
  <c r="AG247" i="1"/>
  <c r="AG448" i="1"/>
  <c r="AG592" i="1"/>
  <c r="AG301" i="1"/>
  <c r="AH487" i="1"/>
  <c r="AH134" i="1"/>
  <c r="AH247" i="1"/>
  <c r="AF376" i="1"/>
  <c r="AH448" i="1"/>
  <c r="AH592" i="1"/>
  <c r="AG437" i="1"/>
  <c r="AH301" i="1"/>
  <c r="AF222" i="1"/>
  <c r="AG447" i="1"/>
  <c r="AF487" i="1"/>
  <c r="AF247" i="1"/>
  <c r="AG376" i="1"/>
  <c r="AF448" i="1"/>
  <c r="AF592" i="1"/>
  <c r="AF528" i="1"/>
  <c r="AH520" i="1"/>
  <c r="AF595" i="1"/>
  <c r="G595" i="1"/>
  <c r="AF109" i="1"/>
  <c r="G109" i="1"/>
  <c r="AH46" i="1"/>
  <c r="G46" i="1"/>
  <c r="AF126" i="1"/>
  <c r="G126" i="1"/>
  <c r="AF152" i="1"/>
  <c r="G152" i="1"/>
  <c r="AH474" i="1"/>
  <c r="G474" i="1"/>
  <c r="AG603" i="1"/>
  <c r="G603" i="1"/>
  <c r="AG117" i="1"/>
  <c r="G117" i="1"/>
  <c r="AF413" i="1"/>
  <c r="G413" i="1"/>
  <c r="AE30" i="10"/>
  <c r="AE29" i="10"/>
  <c r="AE24" i="10"/>
  <c r="AE26" i="10"/>
  <c r="AE22" i="10"/>
  <c r="AE31" i="10"/>
  <c r="AE25" i="10"/>
  <c r="AE23" i="10"/>
  <c r="AE27" i="10"/>
  <c r="AE28" i="10"/>
  <c r="AH413" i="1"/>
  <c r="AG189" i="1"/>
  <c r="AH189" i="1"/>
  <c r="AG408" i="1"/>
  <c r="AF189" i="1"/>
  <c r="AH408" i="1"/>
  <c r="AG46" i="1"/>
  <c r="AG109" i="1"/>
  <c r="AH126" i="1"/>
  <c r="AF143" i="1"/>
  <c r="AH207" i="1"/>
  <c r="AG272" i="1"/>
  <c r="AG337" i="1"/>
  <c r="AG401" i="1"/>
  <c r="AG465" i="1"/>
  <c r="AG529" i="1"/>
  <c r="AG594" i="1"/>
  <c r="AG476" i="1"/>
  <c r="AH72" i="1"/>
  <c r="AG136" i="1"/>
  <c r="AH200" i="1"/>
  <c r="AF265" i="1"/>
  <c r="AG330" i="1"/>
  <c r="AG394" i="1"/>
  <c r="AF458" i="1"/>
  <c r="AF522" i="1"/>
  <c r="AH586" i="1"/>
  <c r="AG81" i="1"/>
  <c r="AF145" i="1"/>
  <c r="AF209" i="1"/>
  <c r="AH274" i="1"/>
  <c r="AF339" i="1"/>
  <c r="AG403" i="1"/>
  <c r="AF467" i="1"/>
  <c r="AF531" i="1"/>
  <c r="AF596" i="1"/>
  <c r="AH219" i="1"/>
  <c r="AF59" i="1"/>
  <c r="AG139" i="1"/>
  <c r="AF268" i="1"/>
  <c r="AG140" i="1"/>
  <c r="AH334" i="1"/>
  <c r="AH398" i="1"/>
  <c r="AG462" i="1"/>
  <c r="AG590" i="1"/>
  <c r="AH351" i="1"/>
  <c r="AF101" i="1"/>
  <c r="AG173" i="1"/>
  <c r="AG335" i="1"/>
  <c r="AG110" i="1"/>
  <c r="AF190" i="1"/>
  <c r="AF328" i="1"/>
  <c r="AF601" i="1"/>
  <c r="AF445" i="1"/>
  <c r="AF608" i="1"/>
  <c r="AH368" i="1"/>
  <c r="AG74" i="1"/>
  <c r="AG324" i="1"/>
  <c r="AG420" i="1"/>
  <c r="AF524" i="1"/>
  <c r="AG171" i="1"/>
  <c r="AF276" i="1"/>
  <c r="AH421" i="1"/>
  <c r="AH165" i="1"/>
  <c r="AF327" i="1"/>
  <c r="AF415" i="1"/>
  <c r="AG223" i="1"/>
  <c r="AF344" i="1"/>
  <c r="AG528" i="1"/>
  <c r="AF589" i="1"/>
  <c r="AG591" i="1"/>
  <c r="AH118" i="1"/>
  <c r="AF536" i="1"/>
  <c r="AG280" i="1"/>
  <c r="AG409" i="1"/>
  <c r="AH484" i="1"/>
  <c r="AF80" i="1"/>
  <c r="AG144" i="1"/>
  <c r="AF208" i="1"/>
  <c r="AH273" i="1"/>
  <c r="AF338" i="1"/>
  <c r="AG402" i="1"/>
  <c r="AF466" i="1"/>
  <c r="AF530" i="1"/>
  <c r="AG595" i="1"/>
  <c r="AG89" i="1"/>
  <c r="AF153" i="1"/>
  <c r="AF218" i="1"/>
  <c r="AF475" i="1"/>
  <c r="AG539" i="1"/>
  <c r="AH604" i="1"/>
  <c r="AF66" i="1"/>
  <c r="AF138" i="1"/>
  <c r="AG227" i="1"/>
  <c r="AH67" i="1"/>
  <c r="AH293" i="1"/>
  <c r="AH84" i="1"/>
  <c r="AH148" i="1"/>
  <c r="AH212" i="1"/>
  <c r="AH277" i="1"/>
  <c r="AH342" i="1"/>
  <c r="AH406" i="1"/>
  <c r="AG470" i="1"/>
  <c r="AF534" i="1"/>
  <c r="AH599" i="1"/>
  <c r="AG375" i="1"/>
  <c r="AH109" i="1"/>
  <c r="AH181" i="1"/>
  <c r="AF46" i="1"/>
  <c r="AG126" i="1"/>
  <c r="AF336" i="1"/>
  <c r="AH588" i="1"/>
  <c r="AH461" i="1"/>
  <c r="AG423" i="1"/>
  <c r="AH392" i="1"/>
  <c r="AF162" i="1"/>
  <c r="AF332" i="1"/>
  <c r="AG436" i="1"/>
  <c r="AF532" i="1"/>
  <c r="AG179" i="1"/>
  <c r="AH284" i="1"/>
  <c r="AG429" i="1"/>
  <c r="AF213" i="1"/>
  <c r="AF431" i="1"/>
  <c r="AG239" i="1"/>
  <c r="AG360" i="1"/>
  <c r="AF552" i="1"/>
  <c r="AH600" i="1"/>
  <c r="AG158" i="1"/>
  <c r="AG224" i="1"/>
  <c r="AF97" i="1"/>
  <c r="AF291" i="1"/>
  <c r="AH483" i="1"/>
  <c r="AG216" i="1"/>
  <c r="AH235" i="1"/>
  <c r="AG75" i="1"/>
  <c r="AF155" i="1"/>
  <c r="AG325" i="1"/>
  <c r="AH156" i="1"/>
  <c r="AG221" i="1"/>
  <c r="AG286" i="1"/>
  <c r="AG350" i="1"/>
  <c r="AG414" i="1"/>
  <c r="AH478" i="1"/>
  <c r="AF607" i="1"/>
  <c r="AF45" i="1"/>
  <c r="AF117" i="1"/>
  <c r="AF54" i="1"/>
  <c r="AF134" i="1"/>
  <c r="AF214" i="1"/>
  <c r="AG413" i="1"/>
  <c r="AH341" i="1"/>
  <c r="AF517" i="1"/>
  <c r="AF194" i="1"/>
  <c r="AF348" i="1"/>
  <c r="AG444" i="1"/>
  <c r="AH540" i="1"/>
  <c r="AF187" i="1"/>
  <c r="AH453" i="1"/>
  <c r="AG222" i="1"/>
  <c r="AF359" i="1"/>
  <c r="AG439" i="1"/>
  <c r="AH376" i="1"/>
  <c r="AH560" i="1"/>
  <c r="AG487" i="1"/>
  <c r="AH345" i="1"/>
  <c r="AF95" i="1"/>
  <c r="AH159" i="1"/>
  <c r="AF289" i="1"/>
  <c r="AH353" i="1"/>
  <c r="AG417" i="1"/>
  <c r="AG481" i="1"/>
  <c r="AF545" i="1"/>
  <c r="AF285" i="1"/>
  <c r="AG492" i="1"/>
  <c r="AF88" i="1"/>
  <c r="AH152" i="1"/>
  <c r="AG217" i="1"/>
  <c r="AH281" i="1"/>
  <c r="AH346" i="1"/>
  <c r="AF410" i="1"/>
  <c r="AF474" i="1"/>
  <c r="AF538" i="1"/>
  <c r="AF603" i="1"/>
  <c r="AF161" i="1"/>
  <c r="AF226" i="1"/>
  <c r="AH355" i="1"/>
  <c r="AG419" i="1"/>
  <c r="AF547" i="1"/>
  <c r="AH82" i="1"/>
  <c r="AH146" i="1"/>
  <c r="AG152" i="1"/>
  <c r="AF103" i="1"/>
  <c r="AG167" i="1"/>
  <c r="AH232" i="1"/>
  <c r="AF297" i="1"/>
  <c r="AH361" i="1"/>
  <c r="AH425" i="1"/>
  <c r="AH489" i="1"/>
  <c r="AG553" i="1"/>
  <c r="AF251" i="1"/>
  <c r="AF556" i="1"/>
  <c r="AH96" i="1"/>
  <c r="AH290" i="1"/>
  <c r="AF259" i="1"/>
  <c r="AH234" i="1"/>
  <c r="AF363" i="1"/>
  <c r="AG427" i="1"/>
  <c r="AG491" i="1"/>
  <c r="AF316" i="1"/>
  <c r="AH90" i="1"/>
  <c r="AF154" i="1"/>
  <c r="AH275" i="1"/>
  <c r="AF83" i="1"/>
  <c r="AH163" i="1"/>
  <c r="AF333" i="1"/>
  <c r="AH100" i="1"/>
  <c r="AF164" i="1"/>
  <c r="AH229" i="1"/>
  <c r="AF294" i="1"/>
  <c r="AH358" i="1"/>
  <c r="AG422" i="1"/>
  <c r="AF486" i="1"/>
  <c r="AF550" i="1"/>
  <c r="AF593" i="1"/>
  <c r="AH53" i="1"/>
  <c r="AF125" i="1"/>
  <c r="AF197" i="1"/>
  <c r="AF62" i="1"/>
  <c r="AF142" i="1"/>
  <c r="AH231" i="1"/>
  <c r="AF501" i="1"/>
  <c r="AH357" i="1"/>
  <c r="AH549" i="1"/>
  <c r="AG471" i="1"/>
  <c r="AG210" i="1"/>
  <c r="AF356" i="1"/>
  <c r="AH452" i="1"/>
  <c r="AF548" i="1"/>
  <c r="AG469" i="1"/>
  <c r="AH238" i="1"/>
  <c r="AH367" i="1"/>
  <c r="AF463" i="1"/>
  <c r="AH255" i="1"/>
  <c r="AG495" i="1"/>
  <c r="AH485" i="1"/>
  <c r="AG472" i="1"/>
  <c r="AF433" i="1"/>
  <c r="AF563" i="1"/>
  <c r="AF317" i="1"/>
  <c r="AF477" i="1"/>
  <c r="AF246" i="1"/>
  <c r="AF383" i="1"/>
  <c r="AG511" i="1"/>
  <c r="AF271" i="1"/>
  <c r="AF400" i="1"/>
  <c r="AH576" i="1"/>
  <c r="AG519" i="1"/>
  <c r="AF525" i="1"/>
  <c r="AG480" i="1"/>
  <c r="AH79" i="1"/>
  <c r="AH87" i="1"/>
  <c r="AH47" i="1"/>
  <c r="AF240" i="1"/>
  <c r="AF497" i="1"/>
  <c r="AG572" i="1"/>
  <c r="AH233" i="1"/>
  <c r="AF426" i="1"/>
  <c r="AH49" i="1"/>
  <c r="AF242" i="1"/>
  <c r="AF340" i="1"/>
  <c r="AG283" i="1"/>
  <c r="AH195" i="1"/>
  <c r="AH172" i="1"/>
  <c r="AH366" i="1"/>
  <c r="AG558" i="1"/>
  <c r="AH133" i="1"/>
  <c r="AG150" i="1"/>
  <c r="AF365" i="1"/>
  <c r="AF432" i="1"/>
  <c r="AF211" i="1"/>
  <c r="AF281" i="1"/>
  <c r="AF212" i="1"/>
  <c r="AG55" i="1"/>
  <c r="AG183" i="1"/>
  <c r="AF248" i="1"/>
  <c r="AH313" i="1"/>
  <c r="AH377" i="1"/>
  <c r="AH370" i="1"/>
  <c r="AH434" i="1"/>
  <c r="AH498" i="1"/>
  <c r="AH562" i="1"/>
  <c r="AF57" i="1"/>
  <c r="AH121" i="1"/>
  <c r="AH185" i="1"/>
  <c r="AF250" i="1"/>
  <c r="AH315" i="1"/>
  <c r="AH379" i="1"/>
  <c r="AH443" i="1"/>
  <c r="AF571" i="1"/>
  <c r="AH404" i="1"/>
  <c r="AH106" i="1"/>
  <c r="AF178" i="1"/>
  <c r="AF300" i="1"/>
  <c r="AF107" i="1"/>
  <c r="AG220" i="1"/>
  <c r="AG52" i="1"/>
  <c r="AG116" i="1"/>
  <c r="AF180" i="1"/>
  <c r="AF245" i="1"/>
  <c r="AF310" i="1"/>
  <c r="AF374" i="1"/>
  <c r="AH438" i="1"/>
  <c r="AF502" i="1"/>
  <c r="AF566" i="1"/>
  <c r="AF287" i="1"/>
  <c r="AF69" i="1"/>
  <c r="AF141" i="1"/>
  <c r="AF230" i="1"/>
  <c r="AH78" i="1"/>
  <c r="AF605" i="1"/>
  <c r="AG389" i="1"/>
  <c r="AH503" i="1"/>
  <c r="AG543" i="1"/>
  <c r="AH440" i="1"/>
  <c r="AG267" i="1"/>
  <c r="AG372" i="1"/>
  <c r="AF500" i="1"/>
  <c r="AH228" i="1"/>
  <c r="AF349" i="1"/>
  <c r="AG493" i="1"/>
  <c r="AF262" i="1"/>
  <c r="AH391" i="1"/>
  <c r="AH575" i="1"/>
  <c r="AG296" i="1"/>
  <c r="AF424" i="1"/>
  <c r="AG584" i="1"/>
  <c r="AF527" i="1"/>
  <c r="AG557" i="1"/>
  <c r="AH151" i="1"/>
  <c r="AH602" i="1"/>
  <c r="AF111" i="1"/>
  <c r="AF305" i="1"/>
  <c r="AG561" i="1"/>
  <c r="AG104" i="1"/>
  <c r="AH298" i="1"/>
  <c r="AH490" i="1"/>
  <c r="AF177" i="1"/>
  <c r="AF371" i="1"/>
  <c r="AF499" i="1"/>
  <c r="AF170" i="1"/>
  <c r="AH44" i="1"/>
  <c r="AF237" i="1"/>
  <c r="AF430" i="1"/>
  <c r="AF254" i="1"/>
  <c r="AH205" i="1"/>
  <c r="AH263" i="1"/>
  <c r="AH479" i="1"/>
  <c r="AF243" i="1"/>
  <c r="AF460" i="1"/>
  <c r="AG346" i="1"/>
  <c r="AF419" i="1"/>
  <c r="AF63" i="1"/>
  <c r="AF127" i="1"/>
  <c r="AF191" i="1"/>
  <c r="AF256" i="1"/>
  <c r="AH321" i="1"/>
  <c r="AF385" i="1"/>
  <c r="AF449" i="1"/>
  <c r="AF513" i="1"/>
  <c r="AF577" i="1"/>
  <c r="AF428" i="1"/>
  <c r="AG56" i="1"/>
  <c r="AG120" i="1"/>
  <c r="AG184" i="1"/>
  <c r="AG249" i="1"/>
  <c r="AG314" i="1"/>
  <c r="AG378" i="1"/>
  <c r="AG442" i="1"/>
  <c r="AG506" i="1"/>
  <c r="AG570" i="1"/>
  <c r="AH65" i="1"/>
  <c r="AF129" i="1"/>
  <c r="AH193" i="1"/>
  <c r="AG258" i="1"/>
  <c r="AG323" i="1"/>
  <c r="AF387" i="1"/>
  <c r="AH451" i="1"/>
  <c r="AH515" i="1"/>
  <c r="AF579" i="1"/>
  <c r="AH42" i="1"/>
  <c r="AH114" i="1"/>
  <c r="AH186" i="1"/>
  <c r="AH43" i="1"/>
  <c r="AF123" i="1"/>
  <c r="AF236" i="1"/>
  <c r="AH188" i="1"/>
  <c r="AG318" i="1"/>
  <c r="AH382" i="1"/>
  <c r="AG446" i="1"/>
  <c r="AG574" i="1"/>
  <c r="AF303" i="1"/>
  <c r="AF77" i="1"/>
  <c r="AF149" i="1"/>
  <c r="AH295" i="1"/>
  <c r="AG86" i="1"/>
  <c r="AF174" i="1"/>
  <c r="AH288" i="1"/>
  <c r="AF533" i="1"/>
  <c r="AG397" i="1"/>
  <c r="AF551" i="1"/>
  <c r="AF559" i="1"/>
  <c r="AF464" i="1"/>
  <c r="AH292" i="1"/>
  <c r="AF396" i="1"/>
  <c r="AH508" i="1"/>
  <c r="AF99" i="1"/>
  <c r="AF252" i="1"/>
  <c r="AH373" i="1"/>
  <c r="AH565" i="1"/>
  <c r="AF270" i="1"/>
  <c r="AF399" i="1"/>
  <c r="AF102" i="1"/>
  <c r="AF312" i="1"/>
  <c r="AF456" i="1"/>
  <c r="AF509" i="1"/>
  <c r="AF535" i="1"/>
  <c r="AG573" i="1"/>
  <c r="AF504" i="1"/>
  <c r="AH215" i="1"/>
  <c r="AG473" i="1"/>
  <c r="AF175" i="1"/>
  <c r="AF369" i="1"/>
  <c r="AH380" i="1"/>
  <c r="AG168" i="1"/>
  <c r="AF362" i="1"/>
  <c r="AF554" i="1"/>
  <c r="AF113" i="1"/>
  <c r="AF307" i="1"/>
  <c r="AF435" i="1"/>
  <c r="AF98" i="1"/>
  <c r="AF91" i="1"/>
  <c r="AF108" i="1"/>
  <c r="AH302" i="1"/>
  <c r="AH494" i="1"/>
  <c r="AF61" i="1"/>
  <c r="AH70" i="1"/>
  <c r="AF597" i="1"/>
  <c r="AG455" i="1"/>
  <c r="AF364" i="1"/>
  <c r="AF564" i="1"/>
  <c r="AG474" i="1"/>
  <c r="AH419" i="1"/>
  <c r="AF135" i="1"/>
  <c r="AH329" i="1"/>
  <c r="AF457" i="1"/>
  <c r="AF521" i="1"/>
  <c r="AF585" i="1"/>
  <c r="AH468" i="1"/>
  <c r="AG64" i="1"/>
  <c r="AG128" i="1"/>
  <c r="AH257" i="1"/>
  <c r="AG322" i="1"/>
  <c r="AF450" i="1"/>
  <c r="AH578" i="1"/>
  <c r="AH73" i="1"/>
  <c r="AG137" i="1"/>
  <c r="AG201" i="1"/>
  <c r="AH266" i="1"/>
  <c r="AF331" i="1"/>
  <c r="AF395" i="1"/>
  <c r="AH459" i="1"/>
  <c r="AF523" i="1"/>
  <c r="AF587" i="1"/>
  <c r="AF50" i="1"/>
  <c r="AH122" i="1"/>
  <c r="AF202" i="1"/>
  <c r="AG51" i="1"/>
  <c r="AH131" i="1"/>
  <c r="AH244" i="1"/>
  <c r="AF68" i="1"/>
  <c r="AF132" i="1"/>
  <c r="AG196" i="1"/>
  <c r="AF261" i="1"/>
  <c r="AH326" i="1"/>
  <c r="AF390" i="1"/>
  <c r="AG454" i="1"/>
  <c r="AF518" i="1"/>
  <c r="AG582" i="1"/>
  <c r="AF311" i="1"/>
  <c r="AF85" i="1"/>
  <c r="AH157" i="1"/>
  <c r="AG319" i="1"/>
  <c r="AG94" i="1"/>
  <c r="AG182" i="1"/>
  <c r="AG581" i="1"/>
  <c r="AG567" i="1"/>
  <c r="AG352" i="1"/>
  <c r="AH512" i="1"/>
  <c r="AH308" i="1"/>
  <c r="AH516" i="1"/>
  <c r="AF260" i="1"/>
  <c r="AH381" i="1"/>
  <c r="AH93" i="1"/>
  <c r="AH278" i="1"/>
  <c r="AF198" i="1"/>
  <c r="AH320" i="1"/>
  <c r="AG541" i="1"/>
  <c r="AH598" i="1"/>
  <c r="AF520" i="1"/>
  <c r="AF346" i="1"/>
  <c r="AF588" i="1"/>
  <c r="AH88" i="1"/>
  <c r="AG281" i="1"/>
  <c r="AH466" i="1"/>
  <c r="AH595" i="1"/>
  <c r="AF540" i="1"/>
  <c r="AF284" i="1"/>
  <c r="AG453" i="1"/>
  <c r="AF181" i="1"/>
  <c r="AH222" i="1"/>
  <c r="AF439" i="1"/>
  <c r="AH239" i="1"/>
  <c r="AF392" i="1"/>
  <c r="AG560" i="1"/>
  <c r="AH429" i="1"/>
  <c r="AH603" i="1"/>
  <c r="AG530" i="1"/>
  <c r="AH117" i="1"/>
  <c r="AG134" i="1"/>
  <c r="AG348" i="1"/>
  <c r="AF217" i="1"/>
  <c r="AG410" i="1"/>
  <c r="AG538" i="1"/>
  <c r="AG332" i="1"/>
  <c r="AF461" i="1"/>
  <c r="AG517" i="1"/>
  <c r="AG341" i="1"/>
  <c r="AG45" i="1"/>
  <c r="AH213" i="1"/>
  <c r="AG359" i="1"/>
  <c r="AH54" i="1"/>
  <c r="AH214" i="1"/>
  <c r="AH336" i="1"/>
  <c r="AG552" i="1"/>
  <c r="AG194" i="1"/>
  <c r="AH517" i="1"/>
  <c r="AG214" i="1"/>
  <c r="AH348" i="1"/>
  <c r="AG88" i="1"/>
  <c r="AH217" i="1"/>
  <c r="AH410" i="1"/>
  <c r="AH538" i="1"/>
  <c r="AH332" i="1"/>
  <c r="AG599" i="1"/>
  <c r="AG540" i="1"/>
  <c r="AG284" i="1"/>
  <c r="AF341" i="1"/>
  <c r="AH45" i="1"/>
  <c r="AG181" i="1"/>
  <c r="AH359" i="1"/>
  <c r="AH439" i="1"/>
  <c r="AG54" i="1"/>
  <c r="AG336" i="1"/>
  <c r="AG392" i="1"/>
  <c r="AH194" i="1"/>
  <c r="AF429" i="1"/>
  <c r="AG285" i="1"/>
  <c r="AF599" i="1"/>
  <c r="AF75" i="1"/>
  <c r="AF402" i="1"/>
  <c r="AG466" i="1"/>
  <c r="AH409" i="1"/>
  <c r="AG80" i="1"/>
  <c r="AH144" i="1"/>
  <c r="AH530" i="1"/>
  <c r="AF144" i="1"/>
  <c r="AG208" i="1"/>
  <c r="AF273" i="1"/>
  <c r="AG338" i="1"/>
  <c r="AH402" i="1"/>
  <c r="AG95" i="1"/>
  <c r="AH224" i="1"/>
  <c r="AF165" i="1"/>
  <c r="AG415" i="1"/>
  <c r="AH208" i="1"/>
  <c r="AG273" i="1"/>
  <c r="AF171" i="1"/>
  <c r="AG327" i="1"/>
  <c r="AG118" i="1"/>
  <c r="AH589" i="1"/>
  <c r="AH344" i="1"/>
  <c r="AF118" i="1"/>
  <c r="AF223" i="1"/>
  <c r="AG165" i="1"/>
  <c r="AG545" i="1"/>
  <c r="AG518" i="1"/>
  <c r="AG508" i="1"/>
  <c r="AG190" i="1"/>
  <c r="AF420" i="1"/>
  <c r="AG524" i="1"/>
  <c r="AH276" i="1"/>
  <c r="AH310" i="1"/>
  <c r="AH417" i="1"/>
  <c r="AG311" i="1"/>
  <c r="AH171" i="1"/>
  <c r="AG276" i="1"/>
  <c r="AH223" i="1"/>
  <c r="AG328" i="1"/>
  <c r="AG421" i="1"/>
  <c r="AG601" i="1"/>
  <c r="AH524" i="1"/>
  <c r="AH420" i="1"/>
  <c r="AG589" i="1"/>
  <c r="AF421" i="1"/>
  <c r="AH327" i="1"/>
  <c r="AH415" i="1"/>
  <c r="AG344" i="1"/>
  <c r="AF389" i="1"/>
  <c r="AF557" i="1"/>
  <c r="AH557" i="1"/>
  <c r="AH141" i="1"/>
  <c r="AG535" i="1"/>
  <c r="AF201" i="1"/>
  <c r="AG310" i="1"/>
  <c r="AH581" i="1"/>
  <c r="AG278" i="1"/>
  <c r="AG520" i="1"/>
  <c r="AH536" i="1"/>
  <c r="AG445" i="1"/>
  <c r="AF591" i="1"/>
  <c r="AH389" i="1"/>
  <c r="AF391" i="1"/>
  <c r="AH608" i="1"/>
  <c r="AH528" i="1"/>
  <c r="AF324" i="1"/>
  <c r="AH403" i="1"/>
  <c r="AH268" i="1"/>
  <c r="AH511" i="1"/>
  <c r="AG536" i="1"/>
  <c r="AH523" i="1"/>
  <c r="AH591" i="1"/>
  <c r="AF494" i="1"/>
  <c r="AH383" i="1"/>
  <c r="AG368" i="1"/>
  <c r="AH324" i="1"/>
  <c r="AG597" i="1"/>
  <c r="AG596" i="1"/>
  <c r="AH502" i="1"/>
  <c r="AG391" i="1"/>
  <c r="AF110" i="1"/>
  <c r="AF368" i="1"/>
  <c r="AF74" i="1"/>
  <c r="AH601" i="1"/>
  <c r="AH80" i="1"/>
  <c r="AH338" i="1"/>
  <c r="AG209" i="1"/>
  <c r="AG531" i="1"/>
  <c r="AH74" i="1"/>
  <c r="AH328" i="1"/>
  <c r="AH209" i="1"/>
  <c r="AH531" i="1"/>
  <c r="AG339" i="1"/>
  <c r="AH445" i="1"/>
  <c r="AF403" i="1"/>
  <c r="AH596" i="1"/>
  <c r="AG608" i="1"/>
  <c r="AH110" i="1"/>
  <c r="AH190" i="1"/>
  <c r="AG398" i="1"/>
  <c r="AH101" i="1"/>
  <c r="AF598" i="1"/>
  <c r="AH317" i="1"/>
  <c r="AF511" i="1"/>
  <c r="AF576" i="1"/>
  <c r="AF516" i="1"/>
  <c r="AH246" i="1"/>
  <c r="AH573" i="1"/>
  <c r="AG497" i="1"/>
  <c r="AG246" i="1"/>
  <c r="AH504" i="1"/>
  <c r="AF565" i="1"/>
  <c r="AG494" i="1"/>
  <c r="AG512" i="1"/>
  <c r="AF114" i="1"/>
  <c r="AG236" i="1"/>
  <c r="AH52" i="1"/>
  <c r="AH116" i="1"/>
  <c r="AH81" i="1"/>
  <c r="AG459" i="1"/>
  <c r="AG107" i="1"/>
  <c r="AG73" i="1"/>
  <c r="AG132" i="1"/>
  <c r="AG387" i="1"/>
  <c r="AG202" i="1"/>
  <c r="AF196" i="1"/>
  <c r="AH202" i="1"/>
  <c r="AF43" i="1"/>
  <c r="AG522" i="1"/>
  <c r="AG586" i="1"/>
  <c r="AH300" i="1"/>
  <c r="AG525" i="1"/>
  <c r="AH220" i="1"/>
  <c r="AF116" i="1"/>
  <c r="AF558" i="1"/>
  <c r="AF455" i="1"/>
  <c r="AF519" i="1"/>
  <c r="AG477" i="1"/>
  <c r="AG458" i="1"/>
  <c r="AH522" i="1"/>
  <c r="AF586" i="1"/>
  <c r="AG300" i="1"/>
  <c r="AH525" i="1"/>
  <c r="AF81" i="1"/>
  <c r="AF274" i="1"/>
  <c r="AG349" i="1"/>
  <c r="AG366" i="1"/>
  <c r="AH287" i="1"/>
  <c r="AF479" i="1"/>
  <c r="AH527" i="1"/>
  <c r="AF70" i="1"/>
  <c r="AH400" i="1"/>
  <c r="AF480" i="1"/>
  <c r="AH455" i="1"/>
  <c r="AG305" i="1"/>
  <c r="AG575" i="1"/>
  <c r="AG145" i="1"/>
  <c r="AH339" i="1"/>
  <c r="AG467" i="1"/>
  <c r="AG365" i="1"/>
  <c r="AF195" i="1"/>
  <c r="AH519" i="1"/>
  <c r="AG460" i="1"/>
  <c r="AH349" i="1"/>
  <c r="AF172" i="1"/>
  <c r="AG527" i="1"/>
  <c r="AF575" i="1"/>
  <c r="AH467" i="1"/>
  <c r="AG317" i="1"/>
  <c r="AH365" i="1"/>
  <c r="AG141" i="1"/>
  <c r="AF73" i="1"/>
  <c r="AH201" i="1"/>
  <c r="AH196" i="1"/>
  <c r="AG479" i="1"/>
  <c r="AG504" i="1"/>
  <c r="AF380" i="1"/>
  <c r="AG564" i="1"/>
  <c r="AH477" i="1"/>
  <c r="AG122" i="1"/>
  <c r="AF137" i="1"/>
  <c r="AH99" i="1"/>
  <c r="AF244" i="1"/>
  <c r="AH397" i="1"/>
  <c r="AG294" i="1"/>
  <c r="AH270" i="1"/>
  <c r="AH150" i="1"/>
  <c r="AG263" i="1"/>
  <c r="AG400" i="1"/>
  <c r="AF573" i="1"/>
  <c r="AG103" i="1"/>
  <c r="AG50" i="1"/>
  <c r="AH564" i="1"/>
  <c r="AF122" i="1"/>
  <c r="AH137" i="1"/>
  <c r="AF397" i="1"/>
  <c r="AF302" i="1"/>
  <c r="AH399" i="1"/>
  <c r="AG70" i="1"/>
  <c r="AF150" i="1"/>
  <c r="AF263" i="1"/>
  <c r="AH480" i="1"/>
  <c r="AG576" i="1"/>
  <c r="AH236" i="1"/>
  <c r="AF366" i="1"/>
  <c r="AG270" i="1"/>
  <c r="AD14" i="1"/>
  <c r="AH50" i="1"/>
  <c r="AH323" i="1"/>
  <c r="AH587" i="1"/>
  <c r="AF582" i="1"/>
  <c r="AG399" i="1"/>
  <c r="AH535" i="1"/>
  <c r="AF489" i="1"/>
  <c r="AH572" i="1"/>
  <c r="AG232" i="1"/>
  <c r="AH561" i="1"/>
  <c r="AH145" i="1"/>
  <c r="AG274" i="1"/>
  <c r="AH395" i="1"/>
  <c r="AH305" i="1"/>
  <c r="AF561" i="1"/>
  <c r="AF232" i="1"/>
  <c r="AG425" i="1"/>
  <c r="AG100" i="1"/>
  <c r="AG361" i="1"/>
  <c r="AG240" i="1"/>
  <c r="AF425" i="1"/>
  <c r="AH251" i="1"/>
  <c r="AD28" i="1"/>
  <c r="AF361" i="1"/>
  <c r="AG154" i="1"/>
  <c r="AH563" i="1"/>
  <c r="AH422" i="1"/>
  <c r="AF53" i="1"/>
  <c r="AF167" i="1"/>
  <c r="AH297" i="1"/>
  <c r="AG369" i="1"/>
  <c r="AG433" i="1"/>
  <c r="AH553" i="1"/>
  <c r="AH283" i="1"/>
  <c r="AG186" i="1"/>
  <c r="AG266" i="1"/>
  <c r="AG331" i="1"/>
  <c r="AH387" i="1"/>
  <c r="AF515" i="1"/>
  <c r="AG563" i="1"/>
  <c r="AH469" i="1"/>
  <c r="AH132" i="1"/>
  <c r="AG245" i="1"/>
  <c r="AF422" i="1"/>
  <c r="AG502" i="1"/>
  <c r="AH103" i="1"/>
  <c r="AG251" i="1"/>
  <c r="AF572" i="1"/>
  <c r="AH593" i="1"/>
  <c r="AG231" i="1"/>
  <c r="AH167" i="1"/>
  <c r="AH433" i="1"/>
  <c r="AF323" i="1"/>
  <c r="AG515" i="1"/>
  <c r="AG229" i="1"/>
  <c r="AD19" i="1"/>
  <c r="AD13" i="1"/>
  <c r="AD23" i="1"/>
  <c r="AD21" i="1"/>
  <c r="AF47" i="1"/>
  <c r="AG175" i="1"/>
  <c r="AG297" i="1"/>
  <c r="AH369" i="1"/>
  <c r="AG489" i="1"/>
  <c r="AF553" i="1"/>
  <c r="AG114" i="1"/>
  <c r="AF186" i="1"/>
  <c r="AF266" i="1"/>
  <c r="AH331" i="1"/>
  <c r="AG395" i="1"/>
  <c r="AF451" i="1"/>
  <c r="AG579" i="1"/>
  <c r="AG485" i="1"/>
  <c r="AH582" i="1"/>
  <c r="AG43" i="1"/>
  <c r="AG195" i="1"/>
  <c r="AF469" i="1"/>
  <c r="AG172" i="1"/>
  <c r="AH245" i="1"/>
  <c r="AF358" i="1"/>
  <c r="AG438" i="1"/>
  <c r="AH558" i="1"/>
  <c r="AG69" i="1"/>
  <c r="AG367" i="1"/>
  <c r="AG593" i="1"/>
  <c r="AH497" i="1"/>
  <c r="AG197" i="1"/>
  <c r="AH240" i="1"/>
  <c r="AD27" i="1"/>
  <c r="AD25" i="1"/>
  <c r="AF275" i="1"/>
  <c r="AF459" i="1"/>
  <c r="AG523" i="1"/>
  <c r="AG587" i="1"/>
  <c r="AF485" i="1"/>
  <c r="AF52" i="1"/>
  <c r="AF438" i="1"/>
  <c r="AH69" i="1"/>
  <c r="AH518" i="1"/>
  <c r="AF394" i="1"/>
  <c r="AG65" i="1"/>
  <c r="AH107" i="1"/>
  <c r="AF220" i="1"/>
  <c r="AD22" i="1"/>
  <c r="AG265" i="1"/>
  <c r="AF330" i="1"/>
  <c r="AF65" i="1"/>
  <c r="AG129" i="1"/>
  <c r="AH258" i="1"/>
  <c r="AG106" i="1"/>
  <c r="AG180" i="1"/>
  <c r="AG200" i="1"/>
  <c r="AH265" i="1"/>
  <c r="AH129" i="1"/>
  <c r="AF193" i="1"/>
  <c r="AF258" i="1"/>
  <c r="AF106" i="1"/>
  <c r="AG178" i="1"/>
  <c r="AF508" i="1"/>
  <c r="AH597" i="1"/>
  <c r="AH509" i="1"/>
  <c r="AH566" i="1"/>
  <c r="AG177" i="1"/>
  <c r="AF427" i="1"/>
  <c r="AH579" i="1"/>
  <c r="AG42" i="1"/>
  <c r="AG91" i="1"/>
  <c r="AG123" i="1"/>
  <c r="AG211" i="1"/>
  <c r="AG44" i="1"/>
  <c r="AF100" i="1"/>
  <c r="AH180" i="1"/>
  <c r="AF229" i="1"/>
  <c r="AH294" i="1"/>
  <c r="AG374" i="1"/>
  <c r="AH430" i="1"/>
  <c r="AH486" i="1"/>
  <c r="AG125" i="1"/>
  <c r="AH197" i="1"/>
  <c r="AG254" i="1"/>
  <c r="AG287" i="1"/>
  <c r="AG383" i="1"/>
  <c r="AH463" i="1"/>
  <c r="AG271" i="1"/>
  <c r="AH432" i="1"/>
  <c r="AH460" i="1"/>
  <c r="AH178" i="1"/>
  <c r="AF322" i="1"/>
  <c r="AH378" i="1"/>
  <c r="AG426" i="1"/>
  <c r="AG243" i="1"/>
  <c r="AG566" i="1"/>
  <c r="AH177" i="1"/>
  <c r="AG435" i="1"/>
  <c r="AF42" i="1"/>
  <c r="AG396" i="1"/>
  <c r="AH91" i="1"/>
  <c r="AH123" i="1"/>
  <c r="AH211" i="1"/>
  <c r="AG373" i="1"/>
  <c r="AF44" i="1"/>
  <c r="AG108" i="1"/>
  <c r="AG164" i="1"/>
  <c r="AG237" i="1"/>
  <c r="AH374" i="1"/>
  <c r="AG430" i="1"/>
  <c r="AG486" i="1"/>
  <c r="AH550" i="1"/>
  <c r="AH125" i="1"/>
  <c r="AG230" i="1"/>
  <c r="AH254" i="1"/>
  <c r="AG463" i="1"/>
  <c r="AH495" i="1"/>
  <c r="AH271" i="1"/>
  <c r="AG432" i="1"/>
  <c r="AG364" i="1"/>
  <c r="AH243" i="1"/>
  <c r="AG193" i="1"/>
  <c r="AG451" i="1"/>
  <c r="AH396" i="1"/>
  <c r="AG252" i="1"/>
  <c r="AF373" i="1"/>
  <c r="AH108" i="1"/>
  <c r="AH164" i="1"/>
  <c r="AG188" i="1"/>
  <c r="AH237" i="1"/>
  <c r="AG302" i="1"/>
  <c r="AG358" i="1"/>
  <c r="AG550" i="1"/>
  <c r="AG53" i="1"/>
  <c r="AH230" i="1"/>
  <c r="AG303" i="1"/>
  <c r="AF495" i="1"/>
  <c r="AH364" i="1"/>
  <c r="AD12" i="1"/>
  <c r="AD17" i="1"/>
  <c r="AG565" i="1"/>
  <c r="AH499" i="1"/>
  <c r="AG99" i="1"/>
  <c r="AG133" i="1"/>
  <c r="AG503" i="1"/>
  <c r="AH62" i="1"/>
  <c r="AH312" i="1"/>
  <c r="AD31" i="1"/>
  <c r="AD15" i="1"/>
  <c r="AH529" i="1"/>
  <c r="AG602" i="1"/>
  <c r="AH64" i="1"/>
  <c r="AG499" i="1"/>
  <c r="AF163" i="1"/>
  <c r="AG268" i="1"/>
  <c r="AF293" i="1"/>
  <c r="AF325" i="1"/>
  <c r="AF454" i="1"/>
  <c r="AH256" i="1"/>
  <c r="AF321" i="1"/>
  <c r="AH442" i="1"/>
  <c r="AH154" i="1"/>
  <c r="AG291" i="1"/>
  <c r="AG607" i="1"/>
  <c r="AF148" i="1"/>
  <c r="AF286" i="1"/>
  <c r="AH311" i="1"/>
  <c r="AF404" i="1"/>
  <c r="AF590" i="1"/>
  <c r="AD18" i="1"/>
  <c r="AD16" i="1"/>
  <c r="AD26" i="1"/>
  <c r="AD20" i="1"/>
  <c r="AG191" i="1"/>
  <c r="AH272" i="1"/>
  <c r="AH307" i="1"/>
  <c r="AF483" i="1"/>
  <c r="AH454" i="1"/>
  <c r="AD30" i="1"/>
  <c r="AD24" i="1"/>
  <c r="AF272" i="1"/>
  <c r="AG521" i="1"/>
  <c r="AF491" i="1"/>
  <c r="AH138" i="1"/>
  <c r="AH155" i="1"/>
  <c r="AH325" i="1"/>
  <c r="AG77" i="1"/>
  <c r="AF224" i="1"/>
  <c r="AG159" i="1"/>
  <c r="AH285" i="1"/>
  <c r="AG72" i="1"/>
  <c r="AH458" i="1"/>
  <c r="AF72" i="1"/>
  <c r="AG66" i="1"/>
  <c r="AG355" i="1"/>
  <c r="AF216" i="1"/>
  <c r="AG298" i="1"/>
  <c r="AF498" i="1"/>
  <c r="AH66" i="1"/>
  <c r="AF89" i="1"/>
  <c r="AG218" i="1"/>
  <c r="AF355" i="1"/>
  <c r="AH435" i="1"/>
  <c r="AH216" i="1"/>
  <c r="AG59" i="1"/>
  <c r="AG68" i="1"/>
  <c r="AH261" i="1"/>
  <c r="AG326" i="1"/>
  <c r="AH390" i="1"/>
  <c r="AG85" i="1"/>
  <c r="AH375" i="1"/>
  <c r="AG464" i="1"/>
  <c r="AH227" i="1"/>
  <c r="AF490" i="1"/>
  <c r="AG390" i="1"/>
  <c r="AF298" i="1"/>
  <c r="AH554" i="1"/>
  <c r="AG113" i="1"/>
  <c r="AG242" i="1"/>
  <c r="AG547" i="1"/>
  <c r="AH59" i="1"/>
  <c r="AH139" i="1"/>
  <c r="AH68" i="1"/>
  <c r="AG261" i="1"/>
  <c r="AF326" i="1"/>
  <c r="AF470" i="1"/>
  <c r="AH85" i="1"/>
  <c r="AF157" i="1"/>
  <c r="AH559" i="1"/>
  <c r="AF227" i="1"/>
  <c r="AG127" i="1"/>
  <c r="AH104" i="1"/>
  <c r="AF314" i="1"/>
  <c r="AH570" i="1"/>
  <c r="AH113" i="1"/>
  <c r="AH242" i="1"/>
  <c r="AG483" i="1"/>
  <c r="AH547" i="1"/>
  <c r="AG138" i="1"/>
  <c r="AF139" i="1"/>
  <c r="AH319" i="1"/>
  <c r="AG490" i="1"/>
  <c r="AG235" i="1"/>
  <c r="AH75" i="1"/>
  <c r="AG155" i="1"/>
  <c r="AF84" i="1"/>
  <c r="AF277" i="1"/>
  <c r="AF342" i="1"/>
  <c r="AF406" i="1"/>
  <c r="AF319" i="1"/>
  <c r="AF288" i="1"/>
  <c r="AF159" i="1"/>
  <c r="AG428" i="1"/>
  <c r="AG63" i="1"/>
  <c r="AF104" i="1"/>
  <c r="AG385" i="1"/>
  <c r="AH449" i="1"/>
  <c r="AF136" i="1"/>
  <c r="AF168" i="1"/>
  <c r="AH394" i="1"/>
  <c r="AF481" i="1"/>
  <c r="AH545" i="1"/>
  <c r="AG577" i="1"/>
  <c r="AH136" i="1"/>
  <c r="AH168" i="1"/>
  <c r="AH127" i="1"/>
  <c r="AG256" i="1"/>
  <c r="AH577" i="1"/>
  <c r="AH428" i="1"/>
  <c r="AF492" i="1"/>
  <c r="AH63" i="1"/>
  <c r="AG289" i="1"/>
  <c r="AF337" i="1"/>
  <c r="AH385" i="1"/>
  <c r="AF200" i="1"/>
  <c r="AF233" i="1"/>
  <c r="AH330" i="1"/>
  <c r="AH289" i="1"/>
  <c r="AG353" i="1"/>
  <c r="AH401" i="1"/>
  <c r="AG449" i="1"/>
  <c r="AH476" i="1"/>
  <c r="AG233" i="1"/>
  <c r="AG554" i="1"/>
  <c r="AG49" i="1"/>
  <c r="AF529" i="1"/>
  <c r="AF378" i="1"/>
  <c r="AF49" i="1"/>
  <c r="AF185" i="1"/>
  <c r="AG250" i="1"/>
  <c r="AH191" i="1"/>
  <c r="AF313" i="1"/>
  <c r="AG513" i="1"/>
  <c r="AF476" i="1"/>
  <c r="AF120" i="1"/>
  <c r="AG362" i="1"/>
  <c r="AH426" i="1"/>
  <c r="AH506" i="1"/>
  <c r="AF570" i="1"/>
  <c r="AG97" i="1"/>
  <c r="AG161" i="1"/>
  <c r="AG226" i="1"/>
  <c r="AH291" i="1"/>
  <c r="AG371" i="1"/>
  <c r="AF87" i="1"/>
  <c r="AG321" i="1"/>
  <c r="AH473" i="1"/>
  <c r="AH513" i="1"/>
  <c r="AH594" i="1"/>
  <c r="AF128" i="1"/>
  <c r="AF249" i="1"/>
  <c r="AH362" i="1"/>
  <c r="AF506" i="1"/>
  <c r="AF578" i="1"/>
  <c r="AH97" i="1"/>
  <c r="AH161" i="1"/>
  <c r="AH226" i="1"/>
  <c r="AH371" i="1"/>
  <c r="AF443" i="1"/>
  <c r="AF604" i="1"/>
  <c r="AG340" i="1"/>
  <c r="AH248" i="1"/>
  <c r="AF594" i="1"/>
  <c r="AF484" i="1"/>
  <c r="AG307" i="1"/>
  <c r="AF539" i="1"/>
  <c r="AH340" i="1"/>
  <c r="AH119" i="1"/>
  <c r="AG119" i="1"/>
  <c r="AG441" i="1"/>
  <c r="AF441" i="1"/>
  <c r="AG505" i="1"/>
  <c r="AF505" i="1"/>
  <c r="AH569" i="1"/>
  <c r="AF569" i="1"/>
  <c r="AG388" i="1"/>
  <c r="AF388" i="1"/>
  <c r="AH160" i="1"/>
  <c r="AF160" i="1"/>
  <c r="AH225" i="1"/>
  <c r="AF225" i="1"/>
  <c r="AF354" i="1"/>
  <c r="AH354" i="1"/>
  <c r="AG418" i="1"/>
  <c r="AH418" i="1"/>
  <c r="AF482" i="1"/>
  <c r="AH482" i="1"/>
  <c r="AG546" i="1"/>
  <c r="AH546" i="1"/>
  <c r="AG153" i="1"/>
  <c r="AH153" i="1"/>
  <c r="AF282" i="1"/>
  <c r="AH282" i="1"/>
  <c r="AH347" i="1"/>
  <c r="AG347" i="1"/>
  <c r="AF411" i="1"/>
  <c r="AH411" i="1"/>
  <c r="AG58" i="1"/>
  <c r="AF58" i="1"/>
  <c r="AF130" i="1"/>
  <c r="AG130" i="1"/>
  <c r="AF219" i="1"/>
  <c r="AG219" i="1"/>
  <c r="AG131" i="1"/>
  <c r="AF131" i="1"/>
  <c r="AG60" i="1"/>
  <c r="AH60" i="1"/>
  <c r="AF124" i="1"/>
  <c r="AH124" i="1"/>
  <c r="AF253" i="1"/>
  <c r="AG253" i="1"/>
  <c r="AH318" i="1"/>
  <c r="AF318" i="1"/>
  <c r="AF382" i="1"/>
  <c r="AG382" i="1"/>
  <c r="AF510" i="1"/>
  <c r="AG510" i="1"/>
  <c r="AF574" i="1"/>
  <c r="AH574" i="1"/>
  <c r="AH61" i="1"/>
  <c r="AG61" i="1"/>
  <c r="AF205" i="1"/>
  <c r="AG205" i="1"/>
  <c r="AG357" i="1"/>
  <c r="AF357" i="1"/>
  <c r="AG549" i="1"/>
  <c r="AF549" i="1"/>
  <c r="AH471" i="1"/>
  <c r="AF471" i="1"/>
  <c r="AG416" i="1"/>
  <c r="AH416" i="1"/>
  <c r="AF210" i="1"/>
  <c r="AH210" i="1"/>
  <c r="AH356" i="1"/>
  <c r="AG356" i="1"/>
  <c r="AF452" i="1"/>
  <c r="AG452" i="1"/>
  <c r="AH548" i="1"/>
  <c r="AG548" i="1"/>
  <c r="AF203" i="1"/>
  <c r="AG203" i="1"/>
  <c r="AH309" i="1"/>
  <c r="AG309" i="1"/>
  <c r="AF238" i="1"/>
  <c r="AG238" i="1"/>
  <c r="AF255" i="1"/>
  <c r="AG255" i="1"/>
  <c r="AH384" i="1"/>
  <c r="AF384" i="1"/>
  <c r="AH568" i="1"/>
  <c r="AF568" i="1"/>
  <c r="AF472" i="1"/>
  <c r="AH472" i="1"/>
  <c r="AF119" i="1"/>
  <c r="AG585" i="1"/>
  <c r="AF283" i="1"/>
  <c r="AF581" i="1"/>
  <c r="AF64" i="1"/>
  <c r="AH128" i="1"/>
  <c r="AF290" i="1"/>
  <c r="AG484" i="1"/>
  <c r="AH89" i="1"/>
  <c r="AG185" i="1"/>
  <c r="AF347" i="1"/>
  <c r="AH539" i="1"/>
  <c r="AG598" i="1"/>
  <c r="AG163" i="1"/>
  <c r="AG293" i="1"/>
  <c r="AF60" i="1"/>
  <c r="AG124" i="1"/>
  <c r="AH286" i="1"/>
  <c r="AF398" i="1"/>
  <c r="AG101" i="1"/>
  <c r="AG62" i="1"/>
  <c r="AH130" i="1"/>
  <c r="AH264" i="1"/>
  <c r="AG264" i="1"/>
  <c r="AF393" i="1"/>
  <c r="AG393" i="1"/>
  <c r="AF48" i="1"/>
  <c r="AH48" i="1"/>
  <c r="AF176" i="1"/>
  <c r="AG176" i="1"/>
  <c r="AF241" i="1"/>
  <c r="AH241" i="1"/>
  <c r="AF306" i="1"/>
  <c r="AH306" i="1"/>
  <c r="AF370" i="1"/>
  <c r="AG370" i="1"/>
  <c r="AF434" i="1"/>
  <c r="AG434" i="1"/>
  <c r="AG562" i="1"/>
  <c r="AF562" i="1"/>
  <c r="AG169" i="1"/>
  <c r="AH169" i="1"/>
  <c r="AF234" i="1"/>
  <c r="AG234" i="1"/>
  <c r="AF299" i="1"/>
  <c r="AG299" i="1"/>
  <c r="AF555" i="1"/>
  <c r="AH555" i="1"/>
  <c r="AH316" i="1"/>
  <c r="AG316" i="1"/>
  <c r="AF82" i="1"/>
  <c r="AG82" i="1"/>
  <c r="AG146" i="1"/>
  <c r="AF146" i="1"/>
  <c r="AF67" i="1"/>
  <c r="AG67" i="1"/>
  <c r="AF147" i="1"/>
  <c r="AH147" i="1"/>
  <c r="AF76" i="1"/>
  <c r="AH76" i="1"/>
  <c r="AF204" i="1"/>
  <c r="AG204" i="1"/>
  <c r="AG269" i="1"/>
  <c r="AF269" i="1"/>
  <c r="AF334" i="1"/>
  <c r="AG334" i="1"/>
  <c r="AF462" i="1"/>
  <c r="AH462" i="1"/>
  <c r="AG526" i="1"/>
  <c r="AH526" i="1"/>
  <c r="AF351" i="1"/>
  <c r="AG351" i="1"/>
  <c r="AH149" i="1"/>
  <c r="AG149" i="1"/>
  <c r="AF295" i="1"/>
  <c r="AG295" i="1"/>
  <c r="AF166" i="1"/>
  <c r="AH166" i="1"/>
  <c r="AG166" i="1"/>
  <c r="AF279" i="1"/>
  <c r="AG279" i="1"/>
  <c r="AF543" i="1"/>
  <c r="AH543" i="1"/>
  <c r="AF440" i="1"/>
  <c r="AG440" i="1"/>
  <c r="AF267" i="1"/>
  <c r="AH267" i="1"/>
  <c r="AH372" i="1"/>
  <c r="AF372" i="1"/>
  <c r="AF580" i="1"/>
  <c r="AH580" i="1"/>
  <c r="AH493" i="1"/>
  <c r="AF493" i="1"/>
  <c r="AG262" i="1"/>
  <c r="AH262" i="1"/>
  <c r="AH424" i="1"/>
  <c r="AG424" i="1"/>
  <c r="AF584" i="1"/>
  <c r="AH584" i="1"/>
  <c r="AF496" i="1"/>
  <c r="AG496" i="1"/>
  <c r="AH71" i="1"/>
  <c r="AF71" i="1"/>
  <c r="AF199" i="1"/>
  <c r="AH199" i="1"/>
  <c r="AF112" i="1"/>
  <c r="AH112" i="1"/>
  <c r="AH105" i="1"/>
  <c r="AF105" i="1"/>
  <c r="AG87" i="1"/>
  <c r="AF409" i="1"/>
  <c r="AF96" i="1"/>
  <c r="AG498" i="1"/>
  <c r="AG516" i="1"/>
  <c r="AH299" i="1"/>
  <c r="AG411" i="1"/>
  <c r="AG443" i="1"/>
  <c r="AH491" i="1"/>
  <c r="AG604" i="1"/>
  <c r="AF235" i="1"/>
  <c r="AF526" i="1"/>
  <c r="AG244" i="1"/>
  <c r="AF188" i="1"/>
  <c r="AH253" i="1"/>
  <c r="AH303" i="1"/>
  <c r="AH279" i="1"/>
  <c r="AF512" i="1"/>
  <c r="AH590" i="1"/>
  <c r="AF329" i="1"/>
  <c r="AH537" i="1"/>
  <c r="AF537" i="1"/>
  <c r="AF379" i="1"/>
  <c r="AG379" i="1"/>
  <c r="AH571" i="1"/>
  <c r="AG571" i="1"/>
  <c r="AH333" i="1"/>
  <c r="AG333" i="1"/>
  <c r="AG156" i="1"/>
  <c r="AF156" i="1"/>
  <c r="AF350" i="1"/>
  <c r="AH350" i="1"/>
  <c r="AF542" i="1"/>
  <c r="AG542" i="1"/>
  <c r="AH405" i="1"/>
  <c r="AF405" i="1"/>
  <c r="AF352" i="1"/>
  <c r="AH352" i="1"/>
  <c r="AG381" i="1"/>
  <c r="AF381" i="1"/>
  <c r="AG407" i="1"/>
  <c r="AF407" i="1"/>
  <c r="AF488" i="1"/>
  <c r="AH488" i="1"/>
  <c r="AF583" i="1"/>
  <c r="AH583" i="1"/>
  <c r="AG151" i="1"/>
  <c r="AF183" i="1"/>
  <c r="AG537" i="1"/>
  <c r="AF602" i="1"/>
  <c r="AG306" i="1"/>
  <c r="AG501" i="1"/>
  <c r="AG583" i="1"/>
  <c r="AG57" i="1"/>
  <c r="AG105" i="1"/>
  <c r="AH218" i="1"/>
  <c r="AH250" i="1"/>
  <c r="AG363" i="1"/>
  <c r="AG308" i="1"/>
  <c r="AG605" i="1"/>
  <c r="AH51" i="1"/>
  <c r="AG405" i="1"/>
  <c r="AG76" i="1"/>
  <c r="AH140" i="1"/>
  <c r="AH446" i="1"/>
  <c r="AH77" i="1"/>
  <c r="AF133" i="1"/>
  <c r="AF278" i="1"/>
  <c r="AF367" i="1"/>
  <c r="AF503" i="1"/>
  <c r="AG142" i="1"/>
  <c r="AH182" i="1"/>
  <c r="AF231" i="1"/>
  <c r="AH296" i="1"/>
  <c r="AG384" i="1"/>
  <c r="AG488" i="1"/>
  <c r="AF280" i="1"/>
  <c r="AH280" i="1"/>
  <c r="AF192" i="1"/>
  <c r="AH192" i="1"/>
  <c r="AG386" i="1"/>
  <c r="AH386" i="1"/>
  <c r="AF121" i="1"/>
  <c r="AG121" i="1"/>
  <c r="AH507" i="1"/>
  <c r="AF507" i="1"/>
  <c r="AH98" i="1"/>
  <c r="AG98" i="1"/>
  <c r="AH83" i="1"/>
  <c r="AG83" i="1"/>
  <c r="AF92" i="1"/>
  <c r="AG92" i="1"/>
  <c r="AF478" i="1"/>
  <c r="AG478" i="1"/>
  <c r="AH335" i="1"/>
  <c r="AF335" i="1"/>
  <c r="AF412" i="1"/>
  <c r="AH412" i="1"/>
  <c r="AF115" i="1"/>
  <c r="AG115" i="1"/>
  <c r="AG320" i="1"/>
  <c r="AF320" i="1"/>
  <c r="AF151" i="1"/>
  <c r="AG345" i="1"/>
  <c r="AF377" i="1"/>
  <c r="AG457" i="1"/>
  <c r="AH176" i="1"/>
  <c r="AG257" i="1"/>
  <c r="AG450" i="1"/>
  <c r="AG580" i="1"/>
  <c r="AH501" i="1"/>
  <c r="AH57" i="1"/>
  <c r="AF169" i="1"/>
  <c r="AG315" i="1"/>
  <c r="AH363" i="1"/>
  <c r="AG475" i="1"/>
  <c r="AG555" i="1"/>
  <c r="AF308" i="1"/>
  <c r="AG500" i="1"/>
  <c r="AH605" i="1"/>
  <c r="AF51" i="1"/>
  <c r="AH115" i="1"/>
  <c r="AG147" i="1"/>
  <c r="AG228" i="1"/>
  <c r="AG260" i="1"/>
  <c r="AF309" i="1"/>
  <c r="AH541" i="1"/>
  <c r="AF140" i="1"/>
  <c r="AF446" i="1"/>
  <c r="AH510" i="1"/>
  <c r="AH407" i="1"/>
  <c r="AG78" i="1"/>
  <c r="AH142" i="1"/>
  <c r="AF182" i="1"/>
  <c r="AF296" i="1"/>
  <c r="AH496" i="1"/>
  <c r="AG568" i="1"/>
  <c r="AG241" i="1"/>
  <c r="AG215" i="1"/>
  <c r="AF215" i="1"/>
  <c r="AG514" i="1"/>
  <c r="AH514" i="1"/>
  <c r="AH170" i="1"/>
  <c r="AG170" i="1"/>
  <c r="AF221" i="1"/>
  <c r="AH221" i="1"/>
  <c r="AH414" i="1"/>
  <c r="AF414" i="1"/>
  <c r="AF173" i="1"/>
  <c r="AH173" i="1"/>
  <c r="AF94" i="1"/>
  <c r="AH94" i="1"/>
  <c r="AF304" i="1"/>
  <c r="AG304" i="1"/>
  <c r="AF567" i="1"/>
  <c r="AH567" i="1"/>
  <c r="AF93" i="1"/>
  <c r="AG93" i="1"/>
  <c r="AG198" i="1"/>
  <c r="AH198" i="1"/>
  <c r="AH55" i="1"/>
  <c r="AF345" i="1"/>
  <c r="AF473" i="1"/>
  <c r="AG412" i="1"/>
  <c r="AG112" i="1"/>
  <c r="AG192" i="1"/>
  <c r="AF257" i="1"/>
  <c r="AH322" i="1"/>
  <c r="AF386" i="1"/>
  <c r="AH450" i="1"/>
  <c r="AF514" i="1"/>
  <c r="AG578" i="1"/>
  <c r="AH542" i="1"/>
  <c r="AG282" i="1"/>
  <c r="AF315" i="1"/>
  <c r="AH427" i="1"/>
  <c r="AH475" i="1"/>
  <c r="AG507" i="1"/>
  <c r="AH500" i="1"/>
  <c r="AH607" i="1"/>
  <c r="AH203" i="1"/>
  <c r="AF228" i="1"/>
  <c r="AH260" i="1"/>
  <c r="AF541" i="1"/>
  <c r="AH92" i="1"/>
  <c r="AH204" i="1"/>
  <c r="AH269" i="1"/>
  <c r="AF78" i="1"/>
  <c r="AH304" i="1"/>
  <c r="AF416" i="1"/>
  <c r="AG404" i="1"/>
  <c r="AH492" i="1"/>
  <c r="AH95" i="1"/>
  <c r="AF353" i="1"/>
  <c r="AF417" i="1"/>
  <c r="AH481" i="1"/>
  <c r="AH337" i="1"/>
  <c r="AH120" i="1"/>
  <c r="AH249" i="1"/>
  <c r="AF468" i="1"/>
  <c r="AH259" i="1"/>
  <c r="AG79" i="1"/>
  <c r="AH143" i="1"/>
  <c r="AF401" i="1"/>
  <c r="AH56" i="1"/>
  <c r="AF184" i="1"/>
  <c r="AF79" i="1"/>
  <c r="AG143" i="1"/>
  <c r="AG207" i="1"/>
  <c r="AH465" i="1"/>
  <c r="AF56" i="1"/>
  <c r="AH184" i="1"/>
  <c r="AH314" i="1"/>
  <c r="AF442" i="1"/>
  <c r="AH388" i="1"/>
  <c r="AH58" i="1"/>
  <c r="AF207" i="1"/>
  <c r="AF465" i="1"/>
  <c r="AH86" i="1"/>
  <c r="AH174" i="1"/>
  <c r="AG456" i="1"/>
  <c r="AF375" i="1"/>
  <c r="AH551" i="1"/>
  <c r="AF86" i="1"/>
  <c r="AG174" i="1"/>
  <c r="AF55" i="1"/>
  <c r="AG551" i="1"/>
  <c r="AG288" i="1"/>
  <c r="AH456" i="1"/>
  <c r="AG312" i="1"/>
  <c r="AG111" i="1"/>
  <c r="AH135" i="1"/>
  <c r="AH175" i="1"/>
  <c r="AG199" i="1"/>
  <c r="AF264" i="1"/>
  <c r="AG329" i="1"/>
  <c r="AH393" i="1"/>
  <c r="AH457" i="1"/>
  <c r="AH521" i="1"/>
  <c r="AH585" i="1"/>
  <c r="AG509" i="1"/>
  <c r="AH534" i="1"/>
  <c r="AG48" i="1"/>
  <c r="AH252" i="1"/>
  <c r="AG559" i="1"/>
  <c r="AG102" i="1"/>
  <c r="AH464" i="1"/>
  <c r="AG90" i="1"/>
  <c r="AG292" i="1"/>
  <c r="AG533" i="1"/>
  <c r="AG47" i="1"/>
  <c r="AG71" i="1"/>
  <c r="AH111" i="1"/>
  <c r="AG135" i="1"/>
  <c r="AG248" i="1"/>
  <c r="AG313" i="1"/>
  <c r="AG377" i="1"/>
  <c r="AH441" i="1"/>
  <c r="AH505" i="1"/>
  <c r="AG569" i="1"/>
  <c r="AG380" i="1"/>
  <c r="AG534" i="1"/>
  <c r="AG96" i="1"/>
  <c r="AG160" i="1"/>
  <c r="AG225" i="1"/>
  <c r="AG290" i="1"/>
  <c r="AG354" i="1"/>
  <c r="AF418" i="1"/>
  <c r="AG482" i="1"/>
  <c r="AF546" i="1"/>
  <c r="AG275" i="1"/>
  <c r="AG468" i="1"/>
  <c r="AG84" i="1"/>
  <c r="AG148" i="1"/>
  <c r="AG212" i="1"/>
  <c r="AG277" i="1"/>
  <c r="AG342" i="1"/>
  <c r="AG406" i="1"/>
  <c r="AH470" i="1"/>
  <c r="AG157" i="1"/>
  <c r="AH102" i="1"/>
  <c r="AF90" i="1"/>
  <c r="AF292" i="1"/>
  <c r="AH533" i="1"/>
  <c r="AH183" i="1"/>
  <c r="AG259" i="1"/>
  <c r="AG556" i="1"/>
  <c r="AH556" i="1"/>
  <c r="AE21" i="10"/>
  <c r="AE19" i="10"/>
  <c r="AE20" i="10"/>
  <c r="AE18" i="10"/>
  <c r="AE17" i="10"/>
  <c r="AE16" i="10"/>
  <c r="AE15" i="10"/>
  <c r="AE14" i="10"/>
  <c r="AE12" i="10"/>
  <c r="AE13" i="10"/>
  <c r="AE34" i="1" l="1"/>
  <c r="G34" i="1" s="1"/>
  <c r="AE27" i="1"/>
  <c r="AE35" i="1"/>
  <c r="G35" i="1" s="1"/>
  <c r="AE37" i="1"/>
  <c r="G37" i="1" s="1"/>
  <c r="AE24" i="1"/>
  <c r="AE26" i="1"/>
  <c r="AE31" i="1"/>
  <c r="AE22" i="1"/>
  <c r="AE40" i="1"/>
  <c r="G40" i="1" s="1"/>
  <c r="AE38" i="1"/>
  <c r="G38" i="1" s="1"/>
  <c r="AE36" i="1"/>
  <c r="G36" i="1" s="1"/>
  <c r="AE30" i="1"/>
  <c r="AE28" i="1"/>
  <c r="AE39" i="1"/>
  <c r="G39" i="1" s="1"/>
  <c r="AE41" i="1"/>
  <c r="G41" i="1" s="1"/>
  <c r="AE33" i="1"/>
  <c r="AE25" i="1"/>
  <c r="AE23" i="1"/>
  <c r="AE29" i="1"/>
  <c r="AE32" i="1"/>
  <c r="AE21" i="1"/>
  <c r="AE20" i="1"/>
  <c r="AE19" i="1"/>
  <c r="AE18" i="1"/>
  <c r="AE17" i="1"/>
  <c r="AE16" i="1"/>
  <c r="AE15" i="1"/>
  <c r="AE14" i="1"/>
  <c r="AE13" i="1"/>
  <c r="AE12" i="1"/>
  <c r="AK10" i="10"/>
  <c r="C19" i="8" l="1"/>
  <c r="AK12" i="10"/>
  <c r="AK11" i="10"/>
  <c r="AQ11" i="10" s="1"/>
  <c r="AK10" i="1"/>
  <c r="C18" i="8" l="1"/>
  <c r="C4" i="8" s="1"/>
  <c r="AK12" i="1"/>
  <c r="AK11" i="1"/>
  <c r="AQ11" i="1" s="1"/>
  <c r="AQ12" i="10"/>
  <c r="AK13" i="10"/>
  <c r="AO11" i="10"/>
  <c r="AO12" i="10" s="1"/>
  <c r="AF15" i="10" s="1"/>
  <c r="AG16" i="10" l="1"/>
  <c r="AF16" i="10"/>
  <c r="AF17" i="10"/>
  <c r="AF12" i="10"/>
  <c r="G32" i="10"/>
  <c r="AF32" i="10"/>
  <c r="AG32" i="10"/>
  <c r="G31" i="10"/>
  <c r="AQ13" i="10"/>
  <c r="G12" i="10"/>
  <c r="G29" i="10"/>
  <c r="G22" i="10"/>
  <c r="G23" i="10"/>
  <c r="G19" i="10"/>
  <c r="G14" i="10"/>
  <c r="G30" i="10"/>
  <c r="G26" i="10"/>
  <c r="G17" i="10"/>
  <c r="G25" i="10"/>
  <c r="G21" i="10"/>
  <c r="G18" i="10"/>
  <c r="G15" i="10"/>
  <c r="G24" i="10"/>
  <c r="G28" i="10"/>
  <c r="G10" i="16" s="1" a="1"/>
  <c r="G10" i="16" s="1"/>
  <c r="G27" i="10"/>
  <c r="G20" i="10"/>
  <c r="G16" i="10"/>
  <c r="G13" i="10"/>
  <c r="AG30" i="10"/>
  <c r="AG22" i="10"/>
  <c r="AF29" i="10"/>
  <c r="AG28" i="10"/>
  <c r="AG24" i="10"/>
  <c r="AG27" i="10"/>
  <c r="AF30" i="10"/>
  <c r="AG25" i="10"/>
  <c r="AG26" i="10"/>
  <c r="AG23" i="10"/>
  <c r="AF27" i="10"/>
  <c r="AG29" i="10"/>
  <c r="AF25" i="10"/>
  <c r="AF28" i="10"/>
  <c r="AG31" i="10"/>
  <c r="AF24" i="10"/>
  <c r="AF31" i="10"/>
  <c r="AF26" i="10"/>
  <c r="AF23" i="10"/>
  <c r="AF22" i="10"/>
  <c r="AG15" i="10"/>
  <c r="AQ12" i="1"/>
  <c r="AO11" i="1"/>
  <c r="AO12" i="1" s="1"/>
  <c r="AK13" i="1"/>
  <c r="AO13" i="10"/>
  <c r="AH32" i="10" s="1"/>
  <c r="AG12" i="10"/>
  <c r="AG17" i="10"/>
  <c r="AF13" i="10"/>
  <c r="J12" i="14" s="1" a="1"/>
  <c r="J12" i="14" s="1"/>
  <c r="AG13" i="10"/>
  <c r="AG21" i="10"/>
  <c r="AF21" i="10"/>
  <c r="AG20" i="10"/>
  <c r="AF20" i="10"/>
  <c r="AF19" i="10"/>
  <c r="AG19" i="10"/>
  <c r="AG14" i="10"/>
  <c r="AF18" i="10"/>
  <c r="AG18" i="10"/>
  <c r="AF14" i="10"/>
  <c r="G32" i="1" l="1"/>
  <c r="G33" i="1"/>
  <c r="L12" i="14" a="1"/>
  <c r="L12" i="14" s="1"/>
  <c r="G14" i="1"/>
  <c r="G13" i="1"/>
  <c r="G31" i="1"/>
  <c r="G26" i="1"/>
  <c r="G25" i="1"/>
  <c r="B10" i="16" s="1" a="1"/>
  <c r="C3" i="16" s="1"/>
  <c r="G15" i="1"/>
  <c r="G16" i="1"/>
  <c r="G27" i="1"/>
  <c r="G28" i="1"/>
  <c r="G19" i="1"/>
  <c r="G20" i="1"/>
  <c r="G24" i="1"/>
  <c r="G22" i="1"/>
  <c r="G21" i="1"/>
  <c r="G18" i="1"/>
  <c r="G17" i="1"/>
  <c r="G29" i="1"/>
  <c r="G30" i="1"/>
  <c r="G23" i="1"/>
  <c r="J10" i="14"/>
  <c r="AH12" i="10"/>
  <c r="AH22" i="10"/>
  <c r="AH26" i="10"/>
  <c r="AH23" i="10"/>
  <c r="AH30" i="10"/>
  <c r="AH28" i="10"/>
  <c r="AH24" i="10"/>
  <c r="AH29" i="10"/>
  <c r="AH25" i="10"/>
  <c r="AH27" i="10"/>
  <c r="AH31" i="10"/>
  <c r="G12" i="1"/>
  <c r="AG16" i="1"/>
  <c r="AF17" i="1"/>
  <c r="AF18" i="1"/>
  <c r="AF12" i="1"/>
  <c r="AF34" i="1"/>
  <c r="AF31" i="1"/>
  <c r="AF27" i="1"/>
  <c r="AG30" i="1"/>
  <c r="AG34" i="1"/>
  <c r="AG31" i="1"/>
  <c r="AG23" i="1"/>
  <c r="AF26" i="1"/>
  <c r="AF25" i="1"/>
  <c r="AF23" i="1"/>
  <c r="AG28" i="1"/>
  <c r="AF22" i="1"/>
  <c r="AG24" i="1"/>
  <c r="AG27" i="1"/>
  <c r="AG40" i="1"/>
  <c r="AG32" i="1"/>
  <c r="AG33" i="1"/>
  <c r="AG37" i="1"/>
  <c r="AF29" i="1"/>
  <c r="AF35" i="1"/>
  <c r="AF38" i="1"/>
  <c r="AG25" i="1"/>
  <c r="AF30" i="1"/>
  <c r="AF37" i="1"/>
  <c r="AG36" i="1"/>
  <c r="AG38" i="1"/>
  <c r="AF24" i="1"/>
  <c r="AG22" i="1"/>
  <c r="AF41" i="1"/>
  <c r="AG26" i="1"/>
  <c r="AF32" i="1"/>
  <c r="AG41" i="1"/>
  <c r="AF39" i="1"/>
  <c r="AF28" i="1"/>
  <c r="AG35" i="1"/>
  <c r="AF40" i="1"/>
  <c r="AF33" i="1"/>
  <c r="AF36" i="1"/>
  <c r="AG39" i="1"/>
  <c r="AG29" i="1"/>
  <c r="AG13" i="1"/>
  <c r="AG18" i="1"/>
  <c r="AG17" i="1"/>
  <c r="AQ13" i="1"/>
  <c r="AH14" i="10"/>
  <c r="AH17" i="10"/>
  <c r="AH16" i="10"/>
  <c r="AH20" i="10"/>
  <c r="AH19" i="10"/>
  <c r="AH21" i="10"/>
  <c r="AH13" i="10"/>
  <c r="AH18" i="10"/>
  <c r="AH15" i="10"/>
  <c r="AF15" i="1"/>
  <c r="AF14" i="1"/>
  <c r="AG14" i="1"/>
  <c r="AF13" i="1"/>
  <c r="AG12" i="1"/>
  <c r="AO13" i="1"/>
  <c r="AH16" i="1" s="1"/>
  <c r="AF21" i="1"/>
  <c r="AG21" i="1"/>
  <c r="AG15" i="1"/>
  <c r="AG20" i="1"/>
  <c r="AF20" i="1"/>
  <c r="AF16" i="1"/>
  <c r="AG19" i="1"/>
  <c r="AF19" i="1"/>
  <c r="F5" i="11" a="1"/>
  <c r="F5" i="11" s="1"/>
  <c r="B5" i="11" a="1"/>
  <c r="AH19" i="1" l="1"/>
  <c r="AH21" i="1"/>
  <c r="AH18" i="1"/>
  <c r="AH20" i="1"/>
  <c r="E12" i="14" a="1"/>
  <c r="C12" i="14" a="1"/>
  <c r="C12" i="14" s="1"/>
  <c r="N12" i="14" a="1"/>
  <c r="N12" i="14" s="1"/>
  <c r="B10" i="16"/>
  <c r="C6" i="16"/>
  <c r="C5" i="16"/>
  <c r="C4" i="16"/>
  <c r="L10" i="14"/>
  <c r="AH17" i="1"/>
  <c r="AH12" i="1"/>
  <c r="AH13" i="1"/>
  <c r="AH25" i="1"/>
  <c r="AH22" i="1"/>
  <c r="AH30" i="1"/>
  <c r="AH24" i="1"/>
  <c r="AH27" i="1"/>
  <c r="AH34" i="1"/>
  <c r="AH28" i="1"/>
  <c r="AH26" i="1"/>
  <c r="AH23" i="1"/>
  <c r="AH38" i="1"/>
  <c r="AH36" i="1"/>
  <c r="AH40" i="1"/>
  <c r="AH35" i="1"/>
  <c r="AH32" i="1"/>
  <c r="AH37" i="1"/>
  <c r="AH31" i="1"/>
  <c r="AH39" i="1"/>
  <c r="AH33" i="1"/>
  <c r="AH29" i="1"/>
  <c r="AH41" i="1"/>
  <c r="B5" i="11"/>
  <c r="J5" i="11" a="1"/>
  <c r="J5" i="11" s="1"/>
  <c r="AH15" i="1"/>
  <c r="AH14" i="1"/>
  <c r="B5" i="7" a="1"/>
  <c r="F5" i="7" a="1"/>
  <c r="F5" i="7" s="1"/>
  <c r="G3" i="11"/>
  <c r="D8" i="8" s="1"/>
  <c r="C3" i="11"/>
  <c r="C10" i="14" l="1"/>
  <c r="D4" i="14" s="1"/>
  <c r="E12" i="14"/>
  <c r="E10" i="14"/>
  <c r="D5" i="14" s="1"/>
  <c r="D19" i="8"/>
  <c r="N10" i="14"/>
  <c r="J5" i="7" a="1"/>
  <c r="J5" i="7" s="1"/>
  <c r="G12" i="14" a="1"/>
  <c r="B5" i="7"/>
  <c r="K3" i="11"/>
  <c r="D9" i="8" s="1"/>
  <c r="G3" i="7"/>
  <c r="C8" i="8" s="1"/>
  <c r="D7" i="8"/>
  <c r="G12" i="14" l="1"/>
  <c r="G10" i="14"/>
  <c r="D6" i="14" s="1"/>
  <c r="D3" i="14" s="1"/>
  <c r="K3" i="7"/>
  <c r="C9" i="8" s="1"/>
  <c r="C3" i="7"/>
  <c r="C7" i="8" s="1"/>
  <c r="D18" i="8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<sst xmlns="http://schemas.openxmlformats.org/spreadsheetml/2006/main" count="1351" uniqueCount="367">
  <si>
    <t>Auswertung</t>
  </si>
  <si>
    <t>20% =</t>
  </si>
  <si>
    <t>Teilnehmer/innen</t>
  </si>
  <si>
    <t>Platz</t>
  </si>
  <si>
    <t>-</t>
  </si>
  <si>
    <t>Name</t>
  </si>
  <si>
    <t>Sprint</t>
  </si>
  <si>
    <t>Sprung</t>
  </si>
  <si>
    <t>Urkunde</t>
  </si>
  <si>
    <t xml:space="preserve">50% = </t>
  </si>
  <si>
    <t>Zeit</t>
  </si>
  <si>
    <t>1.</t>
  </si>
  <si>
    <t>2.</t>
  </si>
  <si>
    <t>3.</t>
  </si>
  <si>
    <t>4.</t>
  </si>
  <si>
    <t>Ehren.</t>
  </si>
  <si>
    <t>Sieger.</t>
  </si>
  <si>
    <t>Teiln.</t>
  </si>
  <si>
    <t xml:space="preserve">30% = </t>
  </si>
  <si>
    <t>Ausdauer</t>
  </si>
  <si>
    <t>Vorname</t>
  </si>
  <si>
    <t xml:space="preserve"> </t>
  </si>
  <si>
    <t xml:space="preserve">Sprint </t>
  </si>
  <si>
    <t>Wettbewerb Bundesjugendspiele     -           Leichtathletik</t>
  </si>
  <si>
    <t>Wurf / Stoß</t>
  </si>
  <si>
    <t xml:space="preserve">Ausdauer </t>
  </si>
  <si>
    <t>3 Beste</t>
  </si>
  <si>
    <t>Ehrenurkunden</t>
  </si>
  <si>
    <t>Siegerurkunden</t>
  </si>
  <si>
    <t>TN-Urkunden</t>
  </si>
  <si>
    <t>Summe TN:</t>
  </si>
  <si>
    <t>In die gelben Felder bei Sprint und Ausdauer bitte je nach Wertung eingeben: Punkte oder Zeit!!!</t>
  </si>
  <si>
    <t>S</t>
  </si>
  <si>
    <t>T</t>
  </si>
  <si>
    <t>A</t>
  </si>
  <si>
    <t>R</t>
  </si>
  <si>
    <t>Z</t>
  </si>
  <si>
    <t>I</t>
  </si>
  <si>
    <t>E</t>
  </si>
  <si>
    <t>L</t>
  </si>
  <si>
    <t>Klasse / Gruppe:</t>
  </si>
  <si>
    <t>Platzierungspunkte</t>
  </si>
  <si>
    <t>gesamt</t>
  </si>
  <si>
    <t>Punkte</t>
  </si>
  <si>
    <t>Bester</t>
  </si>
  <si>
    <t>Gelbes Feld anklicken, dann auf den Pfeil klicken zur Auswahl.</t>
  </si>
  <si>
    <t>Für die gelben Felder bei Sprint und Ausdauer bitte je nach Wertung auswählen: "Punkte" oder "Zeit"!!!</t>
  </si>
  <si>
    <t>Mädchen</t>
  </si>
  <si>
    <t>Jungen</t>
  </si>
  <si>
    <t>Summe:</t>
  </si>
  <si>
    <t>Anzahl</t>
  </si>
  <si>
    <t>Summe Ehren-/Siegerurkunden</t>
  </si>
  <si>
    <r>
      <rPr>
        <sz val="16"/>
        <color theme="0"/>
        <rFont val="Arial"/>
        <family val="2"/>
      </rPr>
      <t>®</t>
    </r>
    <r>
      <rPr>
        <sz val="12"/>
        <color theme="0"/>
        <rFont val="Arial"/>
        <family val="2"/>
      </rPr>
      <t xml:space="preserve"> Karsten Vestweber</t>
    </r>
  </si>
  <si>
    <r>
      <rPr>
        <sz val="14"/>
        <color theme="0"/>
        <rFont val="Arial"/>
        <family val="2"/>
      </rPr>
      <t>®</t>
    </r>
    <r>
      <rPr>
        <sz val="12"/>
        <color theme="0"/>
        <rFont val="Arial"/>
        <family val="2"/>
      </rPr>
      <t xml:space="preserve"> Karsten Vestweber</t>
    </r>
  </si>
  <si>
    <t>Auswertung Jungen</t>
  </si>
  <si>
    <t>Auswertung Mädchen</t>
  </si>
  <si>
    <t>Diese Zahlen werden für die Eingabe im Online-Meldesystem benötigt:</t>
  </si>
  <si>
    <t>Klasse</t>
  </si>
  <si>
    <t>Urkunden Mädchen</t>
  </si>
  <si>
    <t>Urkunden Jungen</t>
  </si>
  <si>
    <t>klassenweise sortiert</t>
  </si>
  <si>
    <t>TN gesamt:</t>
  </si>
  <si>
    <t>Plus Zahlen der anderen Jahrgänge…</t>
  </si>
  <si>
    <t>Gesamt</t>
  </si>
  <si>
    <t>Im gelben Feld die gesuchte Klasse eingeben</t>
  </si>
  <si>
    <t>Ergebnisse   Wettbewerb-Bundesjugendspiele</t>
  </si>
  <si>
    <t>Datum</t>
  </si>
  <si>
    <t>Wurf/Stoß</t>
  </si>
  <si>
    <t>Punkte/Zeit</t>
  </si>
  <si>
    <t>1. Versuch</t>
  </si>
  <si>
    <t>2. Versuch</t>
  </si>
  <si>
    <t>3. Versuch</t>
  </si>
  <si>
    <t>4. Versuch</t>
  </si>
  <si>
    <t>SLR_Nachname</t>
  </si>
  <si>
    <t>SLR_Vorname</t>
  </si>
  <si>
    <t>SLR_Geschlecht</t>
  </si>
  <si>
    <t>KLA_Klassennamen</t>
  </si>
  <si>
    <t>KLA_Stufe</t>
  </si>
  <si>
    <t>Hau</t>
  </si>
  <si>
    <t>Hel</t>
  </si>
  <si>
    <t>m</t>
  </si>
  <si>
    <t>1a</t>
  </si>
  <si>
    <t>01/1</t>
  </si>
  <si>
    <t>Krä</t>
  </si>
  <si>
    <t>Sop</t>
  </si>
  <si>
    <t>Mat</t>
  </si>
  <si>
    <t>Lea</t>
  </si>
  <si>
    <t>Muj</t>
  </si>
  <si>
    <t>Ali</t>
  </si>
  <si>
    <t>Mül</t>
  </si>
  <si>
    <t>Leo</t>
  </si>
  <si>
    <t>Nau</t>
  </si>
  <si>
    <t>w</t>
  </si>
  <si>
    <t>Pet</t>
  </si>
  <si>
    <t>Ben</t>
  </si>
  <si>
    <t>Pie</t>
  </si>
  <si>
    <t>Max</t>
  </si>
  <si>
    <t>Pre</t>
  </si>
  <si>
    <t>Roh</t>
  </si>
  <si>
    <t>Pau</t>
  </si>
  <si>
    <t>Ron</t>
  </si>
  <si>
    <t>Han</t>
  </si>
  <si>
    <t>Sch</t>
  </si>
  <si>
    <t>Fra</t>
  </si>
  <si>
    <t>Jul</t>
  </si>
  <si>
    <t>Sta</t>
  </si>
  <si>
    <t>Stö</t>
  </si>
  <si>
    <t>Sar</t>
  </si>
  <si>
    <t>Vol</t>
  </si>
  <si>
    <t>Art</t>
  </si>
  <si>
    <t>Wer</t>
  </si>
  <si>
    <t>Luk</t>
  </si>
  <si>
    <t>Wid</t>
  </si>
  <si>
    <t>Neo</t>
  </si>
  <si>
    <t>Bec</t>
  </si>
  <si>
    <t>Lin</t>
  </si>
  <si>
    <t>1b</t>
  </si>
  <si>
    <t>Bel</t>
  </si>
  <si>
    <t>Nev</t>
  </si>
  <si>
    <t>Cha</t>
  </si>
  <si>
    <t>Oli</t>
  </si>
  <si>
    <t>Dos</t>
  </si>
  <si>
    <t>Mar</t>
  </si>
  <si>
    <t>Hed</t>
  </si>
  <si>
    <t>Hoh</t>
  </si>
  <si>
    <t>Ivs</t>
  </si>
  <si>
    <t>Jon</t>
  </si>
  <si>
    <t>Jan</t>
  </si>
  <si>
    <t>Raz</t>
  </si>
  <si>
    <t>Kar</t>
  </si>
  <si>
    <t>Cel</t>
  </si>
  <si>
    <t>Lud</t>
  </si>
  <si>
    <t>Tim</t>
  </si>
  <si>
    <t>Nie</t>
  </si>
  <si>
    <t>Nik</t>
  </si>
  <si>
    <t>Pei</t>
  </si>
  <si>
    <t>Ann</t>
  </si>
  <si>
    <t>Pil</t>
  </si>
  <si>
    <t>Pol</t>
  </si>
  <si>
    <t>Rei</t>
  </si>
  <si>
    <t>Roy</t>
  </si>
  <si>
    <t>Web</t>
  </si>
  <si>
    <t>Phi</t>
  </si>
  <si>
    <t>Wie</t>
  </si>
  <si>
    <t>Zap</t>
  </si>
  <si>
    <t>Emi</t>
  </si>
  <si>
    <t>2a</t>
  </si>
  <si>
    <t>Als</t>
  </si>
  <si>
    <t>02/1</t>
  </si>
  <si>
    <t>Ban</t>
  </si>
  <si>
    <t>Dmi</t>
  </si>
  <si>
    <t>Clo</t>
  </si>
  <si>
    <t>Dre</t>
  </si>
  <si>
    <t>Aar</t>
  </si>
  <si>
    <t>Fin</t>
  </si>
  <si>
    <t>Chi</t>
  </si>
  <si>
    <t>Gab</t>
  </si>
  <si>
    <t>Vid</t>
  </si>
  <si>
    <t>Har</t>
  </si>
  <si>
    <t>Ole</t>
  </si>
  <si>
    <t>Hin</t>
  </si>
  <si>
    <t>Lev</t>
  </si>
  <si>
    <t>Hof</t>
  </si>
  <si>
    <t>Jen</t>
  </si>
  <si>
    <t>Hop</t>
  </si>
  <si>
    <t>Man</t>
  </si>
  <si>
    <t>Len</t>
  </si>
  <si>
    <t>Ana</t>
  </si>
  <si>
    <t>Lui</t>
  </si>
  <si>
    <t>Sil</t>
  </si>
  <si>
    <t>Kia</t>
  </si>
  <si>
    <t>Sla</t>
  </si>
  <si>
    <t>Sin</t>
  </si>
  <si>
    <t>Eli</t>
  </si>
  <si>
    <t>2b</t>
  </si>
  <si>
    <t>Tek</t>
  </si>
  <si>
    <t>Ari</t>
  </si>
  <si>
    <t>Tzi</t>
  </si>
  <si>
    <t>Chr</t>
  </si>
  <si>
    <t>Woh</t>
  </si>
  <si>
    <t>Sve</t>
  </si>
  <si>
    <t>Ach</t>
  </si>
  <si>
    <t>Deu</t>
  </si>
  <si>
    <t>Gju</t>
  </si>
  <si>
    <t>Bur</t>
  </si>
  <si>
    <t>Gre</t>
  </si>
  <si>
    <t>Lun</t>
  </si>
  <si>
    <t>Has</t>
  </si>
  <si>
    <t>Sam</t>
  </si>
  <si>
    <t>Hee</t>
  </si>
  <si>
    <t>Hei</t>
  </si>
  <si>
    <t>Sti</t>
  </si>
  <si>
    <t>Kai</t>
  </si>
  <si>
    <t>Sur</t>
  </si>
  <si>
    <t>Kem</t>
  </si>
  <si>
    <t>Lou</t>
  </si>
  <si>
    <t>Koe</t>
  </si>
  <si>
    <t>Cla</t>
  </si>
  <si>
    <t>Röd</t>
  </si>
  <si>
    <t>2c</t>
  </si>
  <si>
    <t>Ros</t>
  </si>
  <si>
    <t>Kil</t>
  </si>
  <si>
    <t>Lay</t>
  </si>
  <si>
    <t>The</t>
  </si>
  <si>
    <t>Wei</t>
  </si>
  <si>
    <t>Mia</t>
  </si>
  <si>
    <t>Bis</t>
  </si>
  <si>
    <t>Dan</t>
  </si>
  <si>
    <t>Deb</t>
  </si>
  <si>
    <t>Jas</t>
  </si>
  <si>
    <t>Gel</t>
  </si>
  <si>
    <t>Aim</t>
  </si>
  <si>
    <t>Gra</t>
  </si>
  <si>
    <t>Hag</t>
  </si>
  <si>
    <t>Mor</t>
  </si>
  <si>
    <t>Her</t>
  </si>
  <si>
    <t>Kle</t>
  </si>
  <si>
    <t>Jay</t>
  </si>
  <si>
    <t>Kra</t>
  </si>
  <si>
    <t>Luz</t>
  </si>
  <si>
    <t>Nil</t>
  </si>
  <si>
    <t>3a</t>
  </si>
  <si>
    <t>03/1</t>
  </si>
  <si>
    <t>Mau</t>
  </si>
  <si>
    <t>Mut</t>
  </si>
  <si>
    <t>Mal</t>
  </si>
  <si>
    <t>Rie</t>
  </si>
  <si>
    <t>Inj</t>
  </si>
  <si>
    <t>Emm</t>
  </si>
  <si>
    <t>Wus</t>
  </si>
  <si>
    <t>Luc</t>
  </si>
  <si>
    <t>Aln</t>
  </si>
  <si>
    <t>Alo</t>
  </si>
  <si>
    <t>Adi</t>
  </si>
  <si>
    <t>Asc</t>
  </si>
  <si>
    <t>Jos</t>
  </si>
  <si>
    <t>Ebi</t>
  </si>
  <si>
    <t>Tom</t>
  </si>
  <si>
    <t>Eng</t>
  </si>
  <si>
    <t>Mic</t>
  </si>
  <si>
    <t>Gla</t>
  </si>
  <si>
    <t>Mer</t>
  </si>
  <si>
    <t>Met</t>
  </si>
  <si>
    <t>Dav</t>
  </si>
  <si>
    <t>3b</t>
  </si>
  <si>
    <t>Che</t>
  </si>
  <si>
    <t>Tri</t>
  </si>
  <si>
    <t>Lor</t>
  </si>
  <si>
    <t>Wac</t>
  </si>
  <si>
    <t>Seb</t>
  </si>
  <si>
    <t>Abb</t>
  </si>
  <si>
    <t>Abd</t>
  </si>
  <si>
    <t xml:space="preserve">Al </t>
  </si>
  <si>
    <t>You</t>
  </si>
  <si>
    <t>Bau</t>
  </si>
  <si>
    <t>Rob</t>
  </si>
  <si>
    <t>Bra</t>
  </si>
  <si>
    <t>Maj</t>
  </si>
  <si>
    <t>Fis</t>
  </si>
  <si>
    <t>Mel</t>
  </si>
  <si>
    <t>Heu</t>
  </si>
  <si>
    <t>Ida</t>
  </si>
  <si>
    <t>Hüb</t>
  </si>
  <si>
    <t>Flo</t>
  </si>
  <si>
    <t>Klo</t>
  </si>
  <si>
    <t>Lot</t>
  </si>
  <si>
    <t>Lau</t>
  </si>
  <si>
    <t>Loh</t>
  </si>
  <si>
    <t>Noa</t>
  </si>
  <si>
    <t>Pat</t>
  </si>
  <si>
    <t>Now</t>
  </si>
  <si>
    <t>Nüt</t>
  </si>
  <si>
    <t>Lil</t>
  </si>
  <si>
    <t>Ort</t>
  </si>
  <si>
    <t>Ame</t>
  </si>
  <si>
    <t>3c</t>
  </si>
  <si>
    <t>Rös</t>
  </si>
  <si>
    <t>Jor</t>
  </si>
  <si>
    <t>Nor</t>
  </si>
  <si>
    <t>Som</t>
  </si>
  <si>
    <t>Alt</t>
  </si>
  <si>
    <t>Boß</t>
  </si>
  <si>
    <t>Brö</t>
  </si>
  <si>
    <t>Eme</t>
  </si>
  <si>
    <t>Adr</t>
  </si>
  <si>
    <t>Dip</t>
  </si>
  <si>
    <t>Col</t>
  </si>
  <si>
    <t>Ell</t>
  </si>
  <si>
    <t>Ste</t>
  </si>
  <si>
    <t>Erk</t>
  </si>
  <si>
    <t>Nee</t>
  </si>
  <si>
    <t>4a</t>
  </si>
  <si>
    <t>04/1</t>
  </si>
  <si>
    <t>Hor</t>
  </si>
  <si>
    <t>Kei</t>
  </si>
  <si>
    <t>Ton</t>
  </si>
  <si>
    <t>Röv</t>
  </si>
  <si>
    <t>Rud</t>
  </si>
  <si>
    <t>Rus</t>
  </si>
  <si>
    <t>Mir</t>
  </si>
  <si>
    <t>Sie</t>
  </si>
  <si>
    <t>Las</t>
  </si>
  <si>
    <t>Tho</t>
  </si>
  <si>
    <t>Cam</t>
  </si>
  <si>
    <t>Ani</t>
  </si>
  <si>
    <t>Dam</t>
  </si>
  <si>
    <t>Dro</t>
  </si>
  <si>
    <t>Fau</t>
  </si>
  <si>
    <t>Grä</t>
  </si>
  <si>
    <t>Ami</t>
  </si>
  <si>
    <t>Kla</t>
  </si>
  <si>
    <t>Lic</t>
  </si>
  <si>
    <t>Mon</t>
  </si>
  <si>
    <t>Päh</t>
  </si>
  <si>
    <t>Pic</t>
  </si>
  <si>
    <t>Mai</t>
  </si>
  <si>
    <t>Sah</t>
  </si>
  <si>
    <t>4b</t>
  </si>
  <si>
    <t>Sto</t>
  </si>
  <si>
    <t>Car</t>
  </si>
  <si>
    <t>von</t>
  </si>
  <si>
    <t>Vin</t>
  </si>
  <si>
    <t>Alk</t>
  </si>
  <si>
    <t>Ism</t>
  </si>
  <si>
    <t>Naj</t>
  </si>
  <si>
    <t>Bod</t>
  </si>
  <si>
    <t>Don</t>
  </si>
  <si>
    <t>Erb</t>
  </si>
  <si>
    <t>Dal</t>
  </si>
  <si>
    <t>Ker</t>
  </si>
  <si>
    <t>Kna</t>
  </si>
  <si>
    <t>Til</t>
  </si>
  <si>
    <t>Lis</t>
  </si>
  <si>
    <t>Tal</t>
  </si>
  <si>
    <t>Mol</t>
  </si>
  <si>
    <t>Iss</t>
  </si>
  <si>
    <t>Pec</t>
  </si>
  <si>
    <t>Sel</t>
  </si>
  <si>
    <t>Tsa</t>
  </si>
  <si>
    <t>Kon</t>
  </si>
  <si>
    <t>Sav</t>
  </si>
  <si>
    <t>Wag</t>
  </si>
  <si>
    <t>Nic</t>
  </si>
  <si>
    <t>Pim</t>
  </si>
  <si>
    <t>Pam</t>
  </si>
  <si>
    <t>-/1</t>
  </si>
  <si>
    <t>-/2</t>
  </si>
  <si>
    <t>01/2</t>
  </si>
  <si>
    <t>02/2</t>
  </si>
  <si>
    <t>03/2</t>
  </si>
  <si>
    <t>04/2</t>
  </si>
  <si>
    <t>05/1</t>
  </si>
  <si>
    <t>05/2</t>
  </si>
  <si>
    <t>06/1</t>
  </si>
  <si>
    <t>06/2</t>
  </si>
  <si>
    <t>07/1</t>
  </si>
  <si>
    <t>07/2</t>
  </si>
  <si>
    <t>08/1</t>
  </si>
  <si>
    <t>08/2</t>
  </si>
  <si>
    <t>09/1</t>
  </si>
  <si>
    <t>09/2</t>
  </si>
  <si>
    <t>10/1</t>
  </si>
  <si>
    <t>10/2</t>
  </si>
  <si>
    <t>bitte wählen</t>
  </si>
  <si>
    <t>Statistik Jgst.</t>
  </si>
  <si>
    <t>Jahrgangsstufe:</t>
  </si>
  <si>
    <t>Bei Sprung, Wurf/Stoß muss "Bester" statt "3 Beste" gewählt werden, wenn es weniger als drei Versuche gibt.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</si>
</sst>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rgb="FFFF0000"/>
      <name val="Arial"/>
      <family val="2"/>
    </font>
    <font>
      <sz val="20"/>
      <color theme="0"/>
      <name val="Arial"/>
      <family val="2"/>
    </font>
    <font>
      <sz val="24"/>
      <color theme="0"/>
      <name val="Arial"/>
      <family val="2"/>
    </font>
    <font>
      <b/>
      <sz val="20"/>
      <color theme="0"/>
      <name val="Arial"/>
      <family val="2"/>
    </font>
    <font>
      <sz val="12"/>
      <color theme="0"/>
      <name val="Arial"/>
      <family val="2"/>
    </font>
    <font>
      <sz val="16"/>
      <color theme="0"/>
      <name val="Arial"/>
      <family val="2"/>
    </font>
    <font>
      <sz val="16"/>
      <color rgb="FFFFFF00"/>
      <name val="Arial"/>
      <family val="2"/>
    </font>
    <font>
      <b/>
      <sz val="12"/>
      <color theme="0"/>
      <name val="Arial"/>
      <family val="2"/>
    </font>
    <font>
      <sz val="14"/>
      <color rgb="FFFFFF00"/>
      <name val="Arial"/>
      <family val="2"/>
    </font>
    <font>
      <sz val="14"/>
      <color theme="0"/>
      <name val="Arial"/>
      <family val="2"/>
    </font>
    <font>
      <b/>
      <sz val="20"/>
      <name val="Arial"/>
      <family val="2"/>
    </font>
    <font>
      <sz val="16"/>
      <name val="Arial"/>
      <family val="2"/>
    </font>
    <font>
      <sz val="12"/>
      <color theme="1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16"/>
      <name val="Arial"/>
      <family val="2"/>
    </font>
    <font>
      <b/>
      <sz val="14"/>
      <color theme="0"/>
      <name val="Arial"/>
      <family val="2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indexed="13"/>
      </patternFill>
    </fill>
    <fill>
      <patternFill patternType="solid">
        <fgColor theme="9"/>
        <bgColor indexed="31"/>
      </patternFill>
    </fill>
    <fill>
      <patternFill patternType="solid">
        <fgColor rgb="FFFFFF00"/>
        <bgColor indexed="64"/>
      </patternFill>
    </fill>
    <fill>
      <patternFill patternType="solid">
        <fgColor rgb="FFC00000"/>
        <bgColor indexed="51"/>
      </patternFill>
    </fill>
    <fill>
      <patternFill patternType="solid">
        <fgColor rgb="FFC00000"/>
        <bgColor indexed="31"/>
      </patternFill>
    </fill>
    <fill>
      <patternFill patternType="solid">
        <fgColor rgb="FFC00000"/>
        <bgColor indexed="13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CC00"/>
      </patternFill>
    </fill>
  </fills>
  <borders count="5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0"/>
      </left>
      <right/>
      <top/>
      <bottom/>
      <diagonal/>
    </border>
    <border>
      <left/>
      <right/>
      <top/>
      <bottom style="thick">
        <color theme="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thin">
        <color theme="0"/>
      </right>
      <top style="medium">
        <color theme="1"/>
      </top>
      <bottom style="medium">
        <color theme="1"/>
      </bottom>
      <diagonal/>
    </border>
    <border>
      <left style="thin">
        <color theme="0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theme="1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2" fillId="0" borderId="0"/>
  </cellStyleXfs>
  <cellXfs count="228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0" xfId="0" applyFont="1" applyFill="1"/>
    <xf numFmtId="0" fontId="3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0" fillId="3" borderId="0" xfId="0" applyFill="1"/>
    <xf numFmtId="0" fontId="5" fillId="3" borderId="0" xfId="0" applyFont="1" applyFill="1" applyBorder="1" applyAlignment="1">
      <alignment horizontal="left" vertical="center"/>
    </xf>
    <xf numFmtId="0" fontId="1" fillId="4" borderId="0" xfId="0" applyFont="1" applyFill="1"/>
    <xf numFmtId="0" fontId="6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5" fillId="4" borderId="0" xfId="0" applyFont="1" applyFill="1" applyBorder="1" applyAlignment="1">
      <alignment horizontal="left" vertical="center"/>
    </xf>
    <xf numFmtId="0" fontId="1" fillId="4" borderId="0" xfId="0" applyFont="1" applyFill="1" applyBorder="1"/>
    <xf numFmtId="0" fontId="7" fillId="4" borderId="0" xfId="0" applyFont="1" applyFill="1"/>
    <xf numFmtId="0" fontId="1" fillId="3" borderId="0" xfId="0" applyFont="1" applyFill="1" applyBorder="1"/>
    <xf numFmtId="0" fontId="1" fillId="5" borderId="1" xfId="0" applyNumberFormat="1" applyFont="1" applyFill="1" applyBorder="1" applyAlignment="1" applyProtection="1">
      <alignment horizontal="right"/>
      <protection locked="0"/>
    </xf>
    <xf numFmtId="0" fontId="1" fillId="5" borderId="2" xfId="0" applyNumberFormat="1" applyFont="1" applyFill="1" applyBorder="1" applyAlignment="1" applyProtection="1">
      <alignment horizontal="right"/>
      <protection locked="0"/>
    </xf>
    <xf numFmtId="0" fontId="1" fillId="6" borderId="5" xfId="0" applyFont="1" applyFill="1" applyBorder="1" applyAlignment="1">
      <alignment horizontal="right"/>
    </xf>
    <xf numFmtId="0" fontId="1" fillId="6" borderId="4" xfId="0" applyFont="1" applyFill="1" applyBorder="1" applyAlignment="1">
      <alignment horizontal="right"/>
    </xf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1" fillId="6" borderId="1" xfId="0" applyFont="1" applyFill="1" applyBorder="1"/>
    <xf numFmtId="0" fontId="1" fillId="6" borderId="4" xfId="0" applyFont="1" applyFill="1" applyBorder="1"/>
    <xf numFmtId="0" fontId="1" fillId="6" borderId="2" xfId="0" applyFont="1" applyFill="1" applyBorder="1"/>
    <xf numFmtId="0" fontId="1" fillId="6" borderId="5" xfId="0" applyFont="1" applyFill="1" applyBorder="1"/>
    <xf numFmtId="0" fontId="1" fillId="6" borderId="1" xfId="0" applyFont="1" applyFill="1" applyBorder="1" applyAlignment="1">
      <alignment horizontal="center"/>
    </xf>
    <xf numFmtId="0" fontId="1" fillId="6" borderId="4" xfId="0" applyFont="1" applyFill="1" applyBorder="1" applyAlignment="1">
      <alignment horizontal="center"/>
    </xf>
    <xf numFmtId="0" fontId="1" fillId="6" borderId="3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center"/>
    </xf>
    <xf numFmtId="0" fontId="2" fillId="4" borderId="0" xfId="0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3" borderId="0" xfId="0" applyFont="1" applyFill="1" applyAlignment="1">
      <alignment horizontal="center"/>
    </xf>
    <xf numFmtId="0" fontId="5" fillId="4" borderId="0" xfId="0" applyNumberFormat="1" applyFont="1" applyFill="1" applyBorder="1" applyAlignment="1">
      <alignment horizontal="left" vertical="center"/>
    </xf>
    <xf numFmtId="0" fontId="5" fillId="3" borderId="0" xfId="0" applyNumberFormat="1" applyFont="1" applyFill="1" applyBorder="1" applyAlignment="1">
      <alignment horizontal="left" vertical="center"/>
    </xf>
    <xf numFmtId="0" fontId="1" fillId="0" borderId="0" xfId="0" applyNumberFormat="1" applyFont="1"/>
    <xf numFmtId="0" fontId="1" fillId="10" borderId="8" xfId="0" applyFont="1" applyFill="1" applyBorder="1" applyAlignment="1" applyProtection="1">
      <alignment horizontal="center"/>
      <protection locked="0"/>
    </xf>
    <xf numFmtId="0" fontId="1" fillId="10" borderId="9" xfId="0" applyNumberFormat="1" applyFont="1" applyFill="1" applyBorder="1" applyAlignment="1" applyProtection="1">
      <alignment horizontal="center"/>
      <protection locked="0"/>
    </xf>
    <xf numFmtId="0" fontId="8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</xf>
    <xf numFmtId="0" fontId="2" fillId="3" borderId="0" xfId="0" applyFont="1" applyFill="1" applyBorder="1" applyAlignment="1" applyProtection="1">
      <alignment horizontal="center" vertical="center"/>
    </xf>
    <xf numFmtId="0" fontId="0" fillId="3" borderId="0" xfId="0" applyFill="1" applyBorder="1" applyAlignment="1" applyProtection="1">
      <alignment horizontal="center" vertical="center"/>
    </xf>
    <xf numFmtId="0" fontId="1" fillId="3" borderId="6" xfId="0" applyFont="1" applyFill="1" applyBorder="1" applyAlignment="1" applyProtection="1">
      <alignment horizontal="right"/>
    </xf>
    <xf numFmtId="0" fontId="1" fillId="3" borderId="7" xfId="0" applyFont="1" applyFill="1" applyBorder="1" applyAlignment="1" applyProtection="1">
      <alignment horizontal="right"/>
    </xf>
    <xf numFmtId="0" fontId="1" fillId="2" borderId="0" xfId="0" applyFont="1" applyFill="1" applyProtection="1"/>
    <xf numFmtId="0" fontId="1" fillId="3" borderId="0" xfId="0" applyFont="1" applyFill="1" applyAlignment="1">
      <alignment horizontal="center" vertical="center"/>
    </xf>
    <xf numFmtId="0" fontId="7" fillId="3" borderId="28" xfId="0" applyFont="1" applyFill="1" applyBorder="1" applyAlignment="1">
      <alignment horizontal="center"/>
    </xf>
    <xf numFmtId="0" fontId="7" fillId="4" borderId="28" xfId="0" applyFont="1" applyFill="1" applyBorder="1" applyAlignment="1">
      <alignment horizontal="center"/>
    </xf>
    <xf numFmtId="0" fontId="1" fillId="4" borderId="10" xfId="0" applyFont="1" applyFill="1" applyBorder="1"/>
    <xf numFmtId="0" fontId="2" fillId="0" borderId="11" xfId="0" applyFont="1" applyFill="1" applyBorder="1" applyAlignment="1" applyProtection="1">
      <alignment horizontal="center" vertical="center"/>
      <protection locked="0"/>
    </xf>
    <xf numFmtId="0" fontId="1" fillId="3" borderId="29" xfId="0" applyFont="1" applyFill="1" applyBorder="1"/>
    <xf numFmtId="0" fontId="7" fillId="3" borderId="0" xfId="0" applyFont="1" applyFill="1" applyAlignment="1">
      <alignment horizontal="center"/>
    </xf>
    <xf numFmtId="0" fontId="7" fillId="4" borderId="0" xfId="0" applyFont="1" applyFill="1" applyAlignment="1">
      <alignment horizontal="center"/>
    </xf>
    <xf numFmtId="0" fontId="7" fillId="3" borderId="29" xfId="0" applyFont="1" applyFill="1" applyBorder="1" applyAlignment="1">
      <alignment horizontal="center"/>
    </xf>
    <xf numFmtId="0" fontId="7" fillId="3" borderId="0" xfId="0" applyFont="1" applyFill="1" applyBorder="1" applyAlignment="1">
      <alignment horizontal="center"/>
    </xf>
    <xf numFmtId="0" fontId="10" fillId="3" borderId="0" xfId="0" applyFont="1" applyFill="1" applyBorder="1" applyAlignment="1">
      <alignment horizontal="left"/>
    </xf>
    <xf numFmtId="0" fontId="10" fillId="4" borderId="0" xfId="0" applyFont="1" applyFill="1" applyBorder="1" applyAlignment="1">
      <alignment horizontal="left"/>
    </xf>
    <xf numFmtId="0" fontId="6" fillId="4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1" fillId="4" borderId="12" xfId="0" applyFont="1" applyFill="1" applyBorder="1"/>
    <xf numFmtId="0" fontId="1" fillId="3" borderId="0" xfId="0" applyFont="1" applyFill="1" applyBorder="1" applyAlignment="1" applyProtection="1">
      <alignment horizontal="right"/>
    </xf>
    <xf numFmtId="0" fontId="1" fillId="5" borderId="13" xfId="0" applyNumberFormat="1" applyFont="1" applyFill="1" applyBorder="1" applyAlignment="1" applyProtection="1">
      <alignment horizontal="right"/>
      <protection locked="0"/>
    </xf>
    <xf numFmtId="0" fontId="3" fillId="6" borderId="14" xfId="0" applyFont="1" applyFill="1" applyBorder="1" applyAlignment="1">
      <alignment horizontal="right"/>
    </xf>
    <xf numFmtId="0" fontId="1" fillId="7" borderId="13" xfId="0" applyNumberFormat="1" applyFont="1" applyFill="1" applyBorder="1" applyAlignment="1" applyProtection="1">
      <alignment horizontal="right"/>
      <protection locked="0"/>
    </xf>
    <xf numFmtId="0" fontId="1" fillId="7" borderId="15" xfId="0" applyFont="1" applyFill="1" applyBorder="1" applyAlignment="1" applyProtection="1">
      <alignment horizontal="right"/>
      <protection locked="0"/>
    </xf>
    <xf numFmtId="0" fontId="1" fillId="6" borderId="16" xfId="0" applyFont="1" applyFill="1" applyBorder="1" applyAlignment="1">
      <alignment horizontal="right"/>
    </xf>
    <xf numFmtId="0" fontId="1" fillId="8" borderId="16" xfId="0" applyFont="1" applyFill="1" applyBorder="1" applyAlignment="1" applyProtection="1">
      <alignment horizontal="right"/>
      <protection locked="0"/>
    </xf>
    <xf numFmtId="0" fontId="1" fillId="6" borderId="15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1" fillId="6" borderId="13" xfId="0" applyFont="1" applyFill="1" applyBorder="1"/>
    <xf numFmtId="0" fontId="1" fillId="6" borderId="15" xfId="0" applyFont="1" applyFill="1" applyBorder="1"/>
    <xf numFmtId="0" fontId="2" fillId="9" borderId="14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1" fillId="6" borderId="14" xfId="0" applyFont="1" applyFill="1" applyBorder="1" applyAlignment="1">
      <alignment horizontal="center"/>
    </xf>
    <xf numFmtId="0" fontId="1" fillId="3" borderId="0" xfId="0" applyFont="1" applyFill="1" applyBorder="1" applyAlignment="1" applyProtection="1">
      <alignment horizontal="right"/>
      <protection locked="0"/>
    </xf>
    <xf numFmtId="0" fontId="1" fillId="11" borderId="0" xfId="0" applyNumberFormat="1" applyFont="1" applyFill="1" applyBorder="1" applyAlignment="1" applyProtection="1">
      <alignment horizontal="right"/>
      <protection locked="0"/>
    </xf>
    <xf numFmtId="0" fontId="1" fillId="12" borderId="0" xfId="0" applyFont="1" applyFill="1" applyBorder="1" applyAlignment="1" applyProtection="1">
      <alignment horizontal="right"/>
      <protection locked="0"/>
    </xf>
    <xf numFmtId="0" fontId="1" fillId="12" borderId="0" xfId="0" applyNumberFormat="1" applyFont="1" applyFill="1" applyBorder="1" applyAlignment="1" applyProtection="1">
      <alignment horizontal="right"/>
      <protection locked="0"/>
    </xf>
    <xf numFmtId="0" fontId="1" fillId="3" borderId="0" xfId="0" applyFont="1" applyFill="1" applyBorder="1" applyAlignment="1">
      <alignment horizontal="right"/>
    </xf>
    <xf numFmtId="0" fontId="1" fillId="13" borderId="0" xfId="0" applyFont="1" applyFill="1" applyBorder="1" applyAlignment="1" applyProtection="1">
      <alignment horizontal="right"/>
      <protection locked="0"/>
    </xf>
    <xf numFmtId="0" fontId="2" fillId="12" borderId="0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/>
    </xf>
    <xf numFmtId="0" fontId="2" fillId="3" borderId="0" xfId="0" applyFont="1" applyFill="1" applyBorder="1"/>
    <xf numFmtId="0" fontId="1" fillId="14" borderId="17" xfId="0" applyFont="1" applyFill="1" applyBorder="1"/>
    <xf numFmtId="0" fontId="2" fillId="14" borderId="11" xfId="0" applyFont="1" applyFill="1" applyBorder="1" applyAlignment="1">
      <alignment horizontal="center" vertical="center"/>
    </xf>
    <xf numFmtId="0" fontId="3" fillId="14" borderId="20" xfId="0" applyFont="1" applyFill="1" applyBorder="1" applyAlignment="1">
      <alignment horizontal="center"/>
    </xf>
    <xf numFmtId="49" fontId="0" fillId="14" borderId="9" xfId="0" applyNumberFormat="1" applyFont="1" applyFill="1" applyBorder="1" applyAlignment="1">
      <alignment horizontal="center"/>
    </xf>
    <xf numFmtId="49" fontId="0" fillId="14" borderId="23" xfId="0" applyNumberFormat="1" applyFont="1" applyFill="1" applyBorder="1" applyAlignment="1">
      <alignment horizontal="center"/>
    </xf>
    <xf numFmtId="49" fontId="1" fillId="14" borderId="23" xfId="0" applyNumberFormat="1" applyFont="1" applyFill="1" applyBorder="1" applyAlignment="1">
      <alignment horizontal="center"/>
    </xf>
    <xf numFmtId="49" fontId="3" fillId="14" borderId="20" xfId="0" applyNumberFormat="1" applyFont="1" applyFill="1" applyBorder="1" applyAlignment="1">
      <alignment horizontal="center"/>
    </xf>
    <xf numFmtId="0" fontId="3" fillId="14" borderId="25" xfId="0" applyFont="1" applyFill="1" applyBorder="1" applyAlignment="1">
      <alignment horizontal="center"/>
    </xf>
    <xf numFmtId="0" fontId="1" fillId="14" borderId="8" xfId="0" applyFont="1" applyFill="1" applyBorder="1" applyAlignment="1">
      <alignment horizontal="center"/>
    </xf>
    <xf numFmtId="0" fontId="1" fillId="14" borderId="23" xfId="0" applyFont="1" applyFill="1" applyBorder="1" applyAlignment="1">
      <alignment horizontal="center"/>
    </xf>
    <xf numFmtId="0" fontId="2" fillId="15" borderId="20" xfId="0" applyFont="1" applyFill="1" applyBorder="1" applyAlignment="1">
      <alignment horizontal="center" vertical="center"/>
    </xf>
    <xf numFmtId="0" fontId="1" fillId="14" borderId="9" xfId="0" applyFont="1" applyFill="1" applyBorder="1" applyAlignment="1">
      <alignment horizontal="center"/>
    </xf>
    <xf numFmtId="0" fontId="1" fillId="14" borderId="20" xfId="0" applyFont="1" applyFill="1" applyBorder="1" applyAlignment="1">
      <alignment horizontal="center"/>
    </xf>
    <xf numFmtId="0" fontId="1" fillId="4" borderId="12" xfId="0" applyFont="1" applyFill="1" applyBorder="1" applyAlignment="1" applyProtection="1">
      <alignment horizontal="right"/>
      <protection locked="0"/>
    </xf>
    <xf numFmtId="0" fontId="1" fillId="4" borderId="0" xfId="0" applyFont="1" applyFill="1" applyBorder="1" applyAlignment="1" applyProtection="1">
      <alignment horizontal="right"/>
      <protection locked="0"/>
    </xf>
    <xf numFmtId="0" fontId="1" fillId="14" borderId="26" xfId="0" applyFont="1" applyFill="1" applyBorder="1"/>
    <xf numFmtId="0" fontId="1" fillId="14" borderId="27" xfId="0" applyFont="1" applyFill="1" applyBorder="1"/>
    <xf numFmtId="0" fontId="5" fillId="3" borderId="0" xfId="0" applyFont="1" applyFill="1" applyBorder="1" applyAlignment="1">
      <alignment horizontal="left" vertical="center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11" fillId="3" borderId="0" xfId="0" applyFont="1" applyFill="1" applyBorder="1" applyAlignment="1">
      <alignment horizontal="left" vertical="center"/>
    </xf>
    <xf numFmtId="0" fontId="5" fillId="4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1" fillId="7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0" fontId="1" fillId="7" borderId="4" xfId="0" applyFont="1" applyFill="1" applyBorder="1" applyAlignment="1" applyProtection="1">
      <alignment horizontal="center"/>
      <protection locked="0"/>
    </xf>
    <xf numFmtId="49" fontId="1" fillId="10" borderId="23" xfId="0" applyNumberFormat="1" applyFont="1" applyFill="1" applyBorder="1" applyAlignment="1" applyProtection="1">
      <alignment horizontal="center"/>
      <protection locked="0"/>
    </xf>
    <xf numFmtId="0" fontId="12" fillId="3" borderId="0" xfId="0" applyFont="1" applyFill="1" applyBorder="1" applyAlignment="1">
      <alignment horizontal="left" vertical="center"/>
    </xf>
    <xf numFmtId="0" fontId="7" fillId="3" borderId="0" xfId="0" applyFont="1" applyFill="1"/>
    <xf numFmtId="49" fontId="1" fillId="10" borderId="23" xfId="0" applyNumberFormat="1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1" fillId="0" borderId="4" xfId="0" applyFont="1" applyFill="1" applyBorder="1" applyAlignment="1" applyProtection="1">
      <alignment horizontal="center"/>
      <protection locked="0"/>
    </xf>
    <xf numFmtId="0" fontId="0" fillId="4" borderId="0" xfId="0" applyFill="1"/>
    <xf numFmtId="0" fontId="14" fillId="4" borderId="0" xfId="0" applyFont="1" applyFill="1" applyBorder="1" applyAlignment="1">
      <alignment horizontal="center" vertical="center"/>
    </xf>
    <xf numFmtId="0" fontId="13" fillId="4" borderId="0" xfId="0" applyFont="1" applyFill="1" applyBorder="1" applyAlignment="1">
      <alignment horizontal="center" vertical="center"/>
    </xf>
    <xf numFmtId="0" fontId="0" fillId="4" borderId="0" xfId="0" applyFill="1" applyBorder="1"/>
    <xf numFmtId="0" fontId="0" fillId="4" borderId="5" xfId="0" applyFill="1" applyBorder="1"/>
    <xf numFmtId="0" fontId="7" fillId="3" borderId="0" xfId="0" applyFont="1" applyFill="1" applyAlignment="1">
      <alignment horizontal="center" vertical="center"/>
    </xf>
    <xf numFmtId="0" fontId="2" fillId="14" borderId="17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left" vertical="center"/>
    </xf>
    <xf numFmtId="0" fontId="6" fillId="4" borderId="0" xfId="0" applyFont="1" applyFill="1" applyBorder="1" applyAlignment="1">
      <alignment horizontal="left"/>
    </xf>
    <xf numFmtId="0" fontId="2" fillId="14" borderId="11" xfId="0" applyFont="1" applyFill="1" applyBorder="1" applyAlignment="1">
      <alignment horizontal="left" vertical="center"/>
    </xf>
    <xf numFmtId="0" fontId="1" fillId="2" borderId="0" xfId="0" applyFont="1" applyFill="1" applyAlignment="1">
      <alignment horizontal="left"/>
    </xf>
    <xf numFmtId="0" fontId="4" fillId="4" borderId="0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center"/>
    </xf>
    <xf numFmtId="0" fontId="10" fillId="4" borderId="0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0" fontId="2" fillId="14" borderId="17" xfId="0" applyFont="1" applyFill="1" applyBorder="1" applyAlignment="1">
      <alignment horizontal="left" vertical="center"/>
    </xf>
    <xf numFmtId="0" fontId="15" fillId="7" borderId="4" xfId="0" applyFont="1" applyFill="1" applyBorder="1" applyAlignment="1" applyProtection="1">
      <alignment horizontal="center"/>
      <protection locked="0"/>
    </xf>
    <xf numFmtId="0" fontId="7" fillId="6" borderId="3" xfId="0" applyFont="1" applyFill="1" applyBorder="1" applyAlignment="1">
      <alignment horizontal="right"/>
    </xf>
    <xf numFmtId="0" fontId="3" fillId="0" borderId="0" xfId="0" applyFont="1" applyFill="1" applyAlignment="1">
      <alignment horizontal="left"/>
    </xf>
    <xf numFmtId="0" fontId="10" fillId="9" borderId="3" xfId="0" applyFont="1" applyFill="1" applyBorder="1" applyAlignment="1">
      <alignment horizontal="center" vertical="center"/>
    </xf>
    <xf numFmtId="0" fontId="14" fillId="4" borderId="4" xfId="0" applyFont="1" applyFill="1" applyBorder="1" applyAlignment="1">
      <alignment horizontal="center" vertical="center"/>
    </xf>
    <xf numFmtId="0" fontId="14" fillId="4" borderId="33" xfId="0" applyFont="1" applyFill="1" applyBorder="1" applyAlignment="1">
      <alignment horizontal="center" vertical="center"/>
    </xf>
    <xf numFmtId="0" fontId="14" fillId="4" borderId="34" xfId="0" applyFont="1" applyFill="1" applyBorder="1" applyAlignment="1">
      <alignment horizontal="center" vertical="center"/>
    </xf>
    <xf numFmtId="0" fontId="1" fillId="4" borderId="5" xfId="0" applyFont="1" applyFill="1" applyBorder="1"/>
    <xf numFmtId="0" fontId="1" fillId="4" borderId="32" xfId="0" applyFont="1" applyFill="1" applyBorder="1"/>
    <xf numFmtId="0" fontId="1" fillId="4" borderId="30" xfId="0" applyFont="1" applyFill="1" applyBorder="1"/>
    <xf numFmtId="0" fontId="0" fillId="4" borderId="32" xfId="0" applyFill="1" applyBorder="1"/>
    <xf numFmtId="0" fontId="0" fillId="4" borderId="30" xfId="0" applyFill="1" applyBorder="1"/>
    <xf numFmtId="0" fontId="1" fillId="4" borderId="0" xfId="0" applyFont="1" applyFill="1" applyBorder="1" applyAlignment="1">
      <alignment horizontal="center" vertical="center"/>
    </xf>
    <xf numFmtId="0" fontId="1" fillId="4" borderId="6" xfId="0" applyFont="1" applyFill="1" applyBorder="1"/>
    <xf numFmtId="0" fontId="1" fillId="4" borderId="7" xfId="0" applyFont="1" applyFill="1" applyBorder="1"/>
    <xf numFmtId="0" fontId="0" fillId="4" borderId="0" xfId="0" applyFill="1" applyAlignment="1">
      <alignment horizontal="left" vertical="center"/>
    </xf>
    <xf numFmtId="0" fontId="0" fillId="4" borderId="31" xfId="0" applyFill="1" applyBorder="1"/>
    <xf numFmtId="0" fontId="4" fillId="3" borderId="0" xfId="0" applyFont="1" applyFill="1" applyBorder="1" applyAlignment="1">
      <alignment horizontal="center" vertical="center"/>
    </xf>
    <xf numFmtId="0" fontId="1" fillId="4" borderId="31" xfId="0" applyFont="1" applyFill="1" applyBorder="1"/>
    <xf numFmtId="0" fontId="1" fillId="4" borderId="31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16" borderId="31" xfId="0" applyFont="1" applyFill="1" applyBorder="1"/>
    <xf numFmtId="49" fontId="14" fillId="10" borderId="31" xfId="0" applyNumberFormat="1" applyFont="1" applyFill="1" applyBorder="1" applyAlignment="1" applyProtection="1">
      <alignment horizontal="center" vertical="center"/>
      <protection locked="0"/>
    </xf>
    <xf numFmtId="49" fontId="18" fillId="10" borderId="31" xfId="0" applyNumberFormat="1" applyFont="1" applyFill="1" applyBorder="1" applyAlignment="1" applyProtection="1">
      <alignment horizontal="center" vertical="center"/>
      <protection locked="0"/>
    </xf>
    <xf numFmtId="49" fontId="1" fillId="16" borderId="5" xfId="0" applyNumberFormat="1" applyFont="1" applyFill="1" applyBorder="1" applyAlignment="1" applyProtection="1">
      <alignment horizontal="left"/>
    </xf>
    <xf numFmtId="0" fontId="1" fillId="16" borderId="5" xfId="0" applyNumberFormat="1" applyFont="1" applyFill="1" applyBorder="1" applyAlignment="1" applyProtection="1">
      <alignment horizontal="center"/>
    </xf>
    <xf numFmtId="0" fontId="19" fillId="14" borderId="20" xfId="0" applyFont="1" applyFill="1" applyBorder="1" applyAlignment="1">
      <alignment horizontal="center"/>
    </xf>
    <xf numFmtId="0" fontId="0" fillId="4" borderId="31" xfId="0" applyFill="1" applyBorder="1" applyAlignment="1">
      <alignment horizontal="center" vertical="center"/>
    </xf>
    <xf numFmtId="0" fontId="20" fillId="4" borderId="0" xfId="0" applyFont="1" applyFill="1"/>
    <xf numFmtId="0" fontId="21" fillId="4" borderId="5" xfId="0" applyFont="1" applyFill="1" applyBorder="1"/>
    <xf numFmtId="0" fontId="21" fillId="4" borderId="5" xfId="0" applyFont="1" applyFill="1" applyBorder="1" applyAlignment="1">
      <alignment horizontal="center" vertical="center"/>
    </xf>
    <xf numFmtId="0" fontId="20" fillId="4" borderId="0" xfId="0" applyFont="1" applyFill="1" applyAlignment="1">
      <alignment vertical="center"/>
    </xf>
    <xf numFmtId="0" fontId="20" fillId="4" borderId="5" xfId="0" applyFont="1" applyFill="1" applyBorder="1" applyAlignment="1">
      <alignment vertical="center"/>
    </xf>
    <xf numFmtId="0" fontId="20" fillId="4" borderId="5" xfId="0" applyFont="1" applyFill="1" applyBorder="1" applyAlignment="1">
      <alignment horizontal="center" vertical="center"/>
    </xf>
    <xf numFmtId="0" fontId="20" fillId="4" borderId="5" xfId="0" applyFont="1" applyFill="1" applyBorder="1"/>
    <xf numFmtId="0" fontId="23" fillId="0" borderId="5" xfId="1" applyFont="1" applyBorder="1" applyAlignment="1">
      <alignment vertical="top" wrapText="1" readingOrder="1"/>
    </xf>
    <xf numFmtId="0" fontId="24" fillId="0" borderId="5" xfId="0" applyFont="1" applyBorder="1"/>
    <xf numFmtId="0" fontId="25" fillId="0" borderId="5" xfId="1" applyFont="1" applyBorder="1" applyAlignment="1">
      <alignment vertical="top" wrapText="1" readingOrder="1"/>
    </xf>
    <xf numFmtId="0" fontId="2" fillId="10" borderId="11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7" fontId="1" fillId="5" borderId="1" xfId="0" applyNumberFormat="1" applyFont="1" applyFill="1" applyBorder="1" applyAlignment="1" applyProtection="1">
      <alignment horizontal="right"/>
      <protection locked="0"/>
    </xf>
    <xf numFmtId="47" fontId="1" fillId="17" borderId="1" xfId="0" applyNumberFormat="1" applyFont="1" applyFill="1" applyBorder="1" applyAlignment="1" applyProtection="1">
      <alignment horizontal="right"/>
      <protection locked="0"/>
    </xf>
    <xf numFmtId="0" fontId="2" fillId="10" borderId="11" xfId="0" applyNumberFormat="1" applyFont="1" applyFill="1" applyBorder="1" applyAlignment="1" applyProtection="1">
      <alignment horizontal="left" vertical="center"/>
    </xf>
    <xf numFmtId="49" fontId="1" fillId="2" borderId="5" xfId="0" applyNumberFormat="1" applyFont="1" applyFill="1" applyBorder="1" applyAlignment="1" applyProtection="1">
      <alignment horizontal="left"/>
    </xf>
    <xf numFmtId="49" fontId="1" fillId="2" borderId="5" xfId="0" applyNumberFormat="1" applyFont="1" applyFill="1" applyBorder="1" applyAlignment="1" applyProtection="1">
      <alignment horizontal="center"/>
    </xf>
    <xf numFmtId="0" fontId="2" fillId="14" borderId="21" xfId="0" applyFont="1" applyFill="1" applyBorder="1" applyAlignment="1">
      <alignment horizontal="center"/>
    </xf>
    <xf numFmtId="0" fontId="2" fillId="14" borderId="22" xfId="0" applyFont="1" applyFill="1" applyBorder="1" applyAlignment="1">
      <alignment horizontal="center"/>
    </xf>
    <xf numFmtId="0" fontId="2" fillId="14" borderId="3" xfId="0" applyFont="1" applyFill="1" applyBorder="1" applyAlignment="1">
      <alignment horizontal="center"/>
    </xf>
    <xf numFmtId="0" fontId="2" fillId="14" borderId="2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left" vertical="center"/>
    </xf>
    <xf numFmtId="0" fontId="2" fillId="14" borderId="18" xfId="0" applyFont="1" applyFill="1" applyBorder="1" applyAlignment="1">
      <alignment horizontal="center"/>
    </xf>
    <xf numFmtId="0" fontId="2" fillId="14" borderId="19" xfId="0" applyFont="1" applyFill="1" applyBorder="1" applyAlignment="1">
      <alignment horizontal="center"/>
    </xf>
    <xf numFmtId="0" fontId="2" fillId="14" borderId="46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" fillId="14" borderId="4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4" fillId="4" borderId="35" xfId="0" applyFont="1" applyFill="1" applyBorder="1" applyAlignment="1">
      <alignment horizontal="center" vertical="center"/>
    </xf>
    <xf numFmtId="0" fontId="14" fillId="4" borderId="36" xfId="0" applyFont="1" applyFill="1" applyBorder="1" applyAlignment="1">
      <alignment horizontal="center" vertical="center"/>
    </xf>
    <xf numFmtId="0" fontId="0" fillId="4" borderId="37" xfId="0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4" borderId="41" xfId="0" applyFont="1" applyFill="1" applyBorder="1" applyAlignment="1">
      <alignment horizontal="center" vertical="center"/>
    </xf>
    <xf numFmtId="0" fontId="1" fillId="4" borderId="42" xfId="0" applyFont="1" applyFill="1" applyBorder="1" applyAlignment="1">
      <alignment horizontal="center" vertical="center"/>
    </xf>
    <xf numFmtId="0" fontId="1" fillId="4" borderId="43" xfId="0" applyFont="1" applyFill="1" applyBorder="1" applyAlignment="1">
      <alignment horizontal="center" vertical="center"/>
    </xf>
    <xf numFmtId="0" fontId="1" fillId="4" borderId="39" xfId="0" applyFont="1" applyFill="1" applyBorder="1" applyAlignment="1">
      <alignment horizontal="center" vertical="center"/>
    </xf>
    <xf numFmtId="0" fontId="1" fillId="4" borderId="40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/>
    </xf>
    <xf numFmtId="0" fontId="1" fillId="4" borderId="45" xfId="0" applyFont="1" applyFill="1" applyBorder="1" applyAlignment="1">
      <alignment horizontal="center"/>
    </xf>
    <xf numFmtId="0" fontId="1" fillId="4" borderId="38" xfId="0" applyFont="1" applyFill="1" applyBorder="1" applyAlignment="1">
      <alignment horizontal="center" vertical="center"/>
    </xf>
    <xf numFmtId="0" fontId="0" fillId="4" borderId="44" xfId="0" applyFill="1" applyBorder="1" applyAlignment="1">
      <alignment horizontal="center" vertical="center"/>
    </xf>
    <xf numFmtId="0" fontId="17" fillId="4" borderId="48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21" fillId="4" borderId="32" xfId="0" applyFont="1" applyFill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51" xfId="0" applyFont="1" applyBorder="1" applyAlignment="1">
      <alignment horizontal="center" vertical="center"/>
    </xf>
    <xf numFmtId="0" fontId="21" fillId="0" borderId="32" xfId="0" applyFont="1" applyBorder="1" applyAlignment="1">
      <alignment horizontal="left" vertical="center"/>
    </xf>
    <xf numFmtId="0" fontId="20" fillId="0" borderId="7" xfId="0" applyFont="1" applyBorder="1" applyAlignment="1">
      <alignment horizontal="left" vertical="center"/>
    </xf>
    <xf numFmtId="0" fontId="20" fillId="0" borderId="51" xfId="0" applyFont="1" applyBorder="1" applyAlignment="1">
      <alignment horizontal="left" vertical="center"/>
    </xf>
    <xf numFmtId="0" fontId="21" fillId="4" borderId="5" xfId="0" applyFont="1" applyFill="1" applyBorder="1" applyAlignment="1">
      <alignment vertical="center"/>
    </xf>
    <xf numFmtId="0" fontId="21" fillId="0" borderId="5" xfId="0" applyFont="1" applyBorder="1" applyAlignment="1">
      <alignment vertical="center"/>
    </xf>
    <xf numFmtId="0" fontId="21" fillId="4" borderId="5" xfId="0" applyFont="1" applyFill="1" applyBorder="1" applyAlignment="1">
      <alignment horizontal="center" vertical="center"/>
    </xf>
    <xf numFmtId="0" fontId="21" fillId="0" borderId="5" xfId="0" applyFont="1" applyBorder="1"/>
    <xf numFmtId="0" fontId="21" fillId="0" borderId="7" xfId="0" applyFont="1" applyBorder="1" applyAlignment="1">
      <alignment horizontal="center" vertical="center"/>
    </xf>
    <xf numFmtId="0" fontId="21" fillId="0" borderId="51" xfId="0" applyFont="1" applyBorder="1" applyAlignment="1">
      <alignment horizontal="center" vertical="center"/>
    </xf>
    <xf numFmtId="49" fontId="20" fillId="10" borderId="5" xfId="0" applyNumberFormat="1" applyFont="1" applyFill="1" applyBorder="1" applyProtection="1">
      <protection locked="0"/>
    </xf>
  </cellXfs>
  <cellStyles count="2">
    <cellStyle name="Normal" xfId="1" xr:uid="{A34D0B8A-58F6-7541-8C2B-372DB8E5FE33}"/>
    <cellStyle name="Standard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66"/>
      <rgbColor rgb="0099CCFF"/>
      <rgbColor rgb="00FF99CC"/>
      <rgbColor rgb="00CC99FF"/>
      <rgbColor rgb="00FFCC99"/>
      <rgbColor rgb="003366FF"/>
      <rgbColor rgb="0033CCCC"/>
      <rgbColor rgb="00AECF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685800</xdr:colOff>
      <xdr:row>0</xdr:row>
      <xdr:rowOff>25400</xdr:rowOff>
    </xdr:from>
    <xdr:to>
      <xdr:col>23</xdr:col>
      <xdr:colOff>609601</xdr:colOff>
      <xdr:row>0</xdr:row>
      <xdr:rowOff>762000</xdr:rowOff>
    </xdr:to>
    <xdr:pic>
      <xdr:nvPicPr>
        <xdr:cNvPr id="1535" name="Grafik 3">
          <a:extLst>
            <a:ext uri="{FF2B5EF4-FFF2-40B4-BE49-F238E27FC236}">
              <a16:creationId xmlns:a16="http://schemas.microsoft.com/office/drawing/2014/main" id="{28142D3E-F392-834F-8D43-A856453A7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25400"/>
          <a:ext cx="13208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685800</xdr:colOff>
      <xdr:row>0</xdr:row>
      <xdr:rowOff>25400</xdr:rowOff>
    </xdr:from>
    <xdr:to>
      <xdr:col>23</xdr:col>
      <xdr:colOff>609600</xdr:colOff>
      <xdr:row>0</xdr:row>
      <xdr:rowOff>762000</xdr:rowOff>
    </xdr:to>
    <xdr:pic>
      <xdr:nvPicPr>
        <xdr:cNvPr id="2" name="Grafik 3">
          <a:extLst>
            <a:ext uri="{FF2B5EF4-FFF2-40B4-BE49-F238E27FC236}">
              <a16:creationId xmlns:a16="http://schemas.microsoft.com/office/drawing/2014/main" id="{2292AFF9-DDBC-944D-8905-50490AF3BA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25400"/>
          <a:ext cx="13208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685800</xdr:colOff>
      <xdr:row>0</xdr:row>
      <xdr:rowOff>25400</xdr:rowOff>
    </xdr:from>
    <xdr:to>
      <xdr:col>21</xdr:col>
      <xdr:colOff>609600</xdr:colOff>
      <xdr:row>0</xdr:row>
      <xdr:rowOff>762000</xdr:rowOff>
    </xdr:to>
    <xdr:pic>
      <xdr:nvPicPr>
        <xdr:cNvPr id="3437" name="Grafik 3">
          <a:extLst>
            <a:ext uri="{FF2B5EF4-FFF2-40B4-BE49-F238E27FC236}">
              <a16:creationId xmlns:a16="http://schemas.microsoft.com/office/drawing/2014/main" id="{88E16E6C-45A4-7845-A7D1-5F79C13B5D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92300" y="25400"/>
          <a:ext cx="1320800" cy="736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127002</xdr:colOff>
      <xdr:row>15</xdr:row>
      <xdr:rowOff>14110</xdr:rowOff>
    </xdr:from>
    <xdr:to>
      <xdr:col>31</xdr:col>
      <xdr:colOff>747889</xdr:colOff>
      <xdr:row>124</xdr:row>
      <xdr:rowOff>0</xdr:rowOff>
    </xdr:to>
    <xdr:sp macro="" textlink="">
      <xdr:nvSpPr>
        <xdr:cNvPr id="3" name="Textfeld 2">
          <a:extLst>
            <a:ext uri="{FF2B5EF4-FFF2-40B4-BE49-F238E27FC236}">
              <a16:creationId xmlns:a16="http://schemas.microsoft.com/office/drawing/2014/main" id="{683846FD-852A-D84C-A451-070239769244}"/>
            </a:ext>
          </a:extLst>
        </xdr:cNvPr>
        <xdr:cNvSpPr txBox="1"/>
      </xdr:nvSpPr>
      <xdr:spPr>
        <a:xfrm>
          <a:off x="889002" y="3239910"/>
          <a:ext cx="22807787" cy="2490329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DE" sz="2400" u="sng">
              <a:latin typeface="Arial" panose="020B0604020202020204" pitchFamily="34" charset="0"/>
              <a:cs typeface="Arial" panose="020B0604020202020204" pitchFamily="34" charset="0"/>
            </a:rPr>
            <a:t>Anleitung zur Nutzung der Auswertungstabelle "Wettbewerb Bundesjugendspiele"</a:t>
          </a:r>
        </a:p>
        <a:p>
          <a:endParaRPr lang="de-DE" sz="2000" u="sng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Diese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 Arbeitsmappe dient grundsätzlich zur Auswertung der Ergebnisse eines Jahrgangs, kann aber auch für eine Klasse genutzt werden.</a:t>
          </a:r>
        </a:p>
        <a:p>
          <a:endParaRPr lang="de-DE" sz="160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Eingabe und Auswertung erfolgen nach Mädchen und Jungen getrennt.</a:t>
          </a:r>
        </a:p>
        <a:p>
          <a:endParaRPr lang="de-DE" sz="1600" u="none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- Bitte die Datei gemäß Aufforderung im schreibgeschützten Modus öffnen, damit die Originaldatei leer bleibt für künftige Anwendungen.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   Wählen Sie dann bei "Auswertung Mädchen" im gelben Feld bei "Jahrgangsstufe"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die in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 dieser Datei zu bearbeitende Jahrgangsstufe aus. Diese Jgst. erscheint automatisch auch bei den Jungen.</a:t>
          </a:r>
          <a:endParaRPr lang="de-DE" sz="1600" u="none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600" u="none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- Anschließend die Datei mit dem Namen der gewählten Jahrgangsstufe abspeichern mit "Speichern unter..." bzw. "Kopie speichern"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im Menü "Datei"!</a:t>
          </a:r>
        </a:p>
        <a:p>
          <a:endParaRPr lang="de-DE" sz="1600" u="none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- </a:t>
          </a:r>
          <a:r>
            <a:rPr lang="de-DE" sz="1600" b="1" u="none">
              <a:latin typeface="Arial" panose="020B0604020202020204" pitchFamily="34" charset="0"/>
              <a:cs typeface="Arial" panose="020B0604020202020204" pitchFamily="34" charset="0"/>
            </a:rPr>
            <a:t>"LUSD-Daten":</a:t>
          </a:r>
        </a:p>
        <a:p>
          <a:r>
            <a:rPr lang="de-DE" sz="1600" b="1" u="none">
              <a:latin typeface="Arial" panose="020B0604020202020204" pitchFamily="34" charset="0"/>
              <a:cs typeface="Arial" panose="020B0604020202020204" pitchFamily="34" charset="0"/>
            </a:rPr>
            <a:t>   </a:t>
          </a:r>
        </a:p>
        <a:p>
          <a:r>
            <a:rPr lang="de-DE" sz="1600" b="1" u="none">
              <a:latin typeface="Arial" panose="020B0604020202020204" pitchFamily="34" charset="0"/>
              <a:cs typeface="Arial" panose="020B0604020202020204" pitchFamily="34" charset="0"/>
            </a:rPr>
            <a:t>  Schülerdaten können</a:t>
          </a:r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 nur in die Tabelle "LUSD-Daten" eingefügt werden, nicht in den Tabellen "Auswertung"!</a:t>
          </a:r>
          <a:endParaRPr lang="de-DE" sz="1600" b="1" u="none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600" b="1" u="none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 Speichern Sie aus der LUSD ihrer Schule folgende Daten aller teilnehmenden Klassen in der angegebenen Reihenfolge in eine Excel-Datei: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800" b="1" u="none" baseline="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SLR_Nachname ;</a:t>
          </a:r>
          <a:r>
            <a:rPr lang="de-DE" sz="18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SLR_Vorname ;</a:t>
          </a:r>
          <a:r>
            <a:rPr lang="de-DE" sz="1800" b="1"/>
            <a:t> </a:t>
          </a:r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SLR_Geschlecht ;</a:t>
          </a:r>
          <a:r>
            <a:rPr lang="de-DE" sz="1800" b="1"/>
            <a:t> </a:t>
          </a:r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KLA_Klassennamen ;</a:t>
          </a:r>
          <a:r>
            <a:rPr lang="de-DE" sz="1800" b="1"/>
            <a:t> </a:t>
          </a:r>
          <a:r>
            <a:rPr lang="de-DE" sz="18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KLA_Stufe</a:t>
          </a:r>
          <a:r>
            <a:rPr lang="de-DE" sz="1800" b="1"/>
            <a:t> </a:t>
          </a:r>
        </a:p>
        <a:p>
          <a:r>
            <a:rPr lang="de-DE" sz="1800" b="0" u="none">
              <a:latin typeface="Arial" panose="020B0604020202020204" pitchFamily="34" charset="0"/>
              <a:cs typeface="Arial" panose="020B0604020202020204" pitchFamily="34" charset="0"/>
            </a:rPr>
            <a:t> </a:t>
          </a:r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Öffnen Sie diese Excel-Datei parallel zur verwendeten Auswertungstabelle und kopieren Sie die Daten des gesamten Blattes in die Zwischenablage.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Markieren Sie das linke obere Feld / die linke obere Ecke im Blatt "</a:t>
          </a:r>
          <a:r>
            <a:rPr lang="de-DE" sz="1800" b="1" u="none" baseline="0">
              <a:latin typeface="Arial" panose="020B0604020202020204" pitchFamily="34" charset="0"/>
              <a:cs typeface="Arial" panose="020B0604020202020204" pitchFamily="34" charset="0"/>
            </a:rPr>
            <a:t>LUSD-Daten</a:t>
          </a:r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" der Auswertungstabelle und fügen Sie den Inhalt der Zwischenablage ein.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In den Blättern "Auswertung Mädchen" und "Auswertung Jungen" erscheinen nun schon Name und Klasse der Mädchen und Jungen der zuvor ausgewählten Jahrgangsstufe.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Die Jahrgangsstufe hat in der LUSD das Format 01/1 (Jgst.1/1.Hj.), 01/2, 02/1, usw.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Sonderfall: Grundschulen mit sog. "Flexklassen" haben das Format "-/1" oder "-/2". Auch diese sind als Jahrgangsstufe wählbar.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Schülerdaten ohne LUSD: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Auch eine Eingabe oder Hineinkopieren der Schülerdaten ohne LUSD ist möglich. Allerdings muss die Reihenfolge und das Format sein wie oben beschrieben und es muss ebenfalls das Blatt "LUSD-Daten" für die Eingabe   </a:t>
          </a:r>
        </a:p>
        <a:p>
          <a:r>
            <a:rPr lang="de-DE" sz="1800" b="0" u="none" baseline="0">
              <a:latin typeface="Arial" panose="020B0604020202020204" pitchFamily="34" charset="0"/>
              <a:cs typeface="Arial" panose="020B0604020202020204" pitchFamily="34" charset="0"/>
            </a:rPr>
            <a:t>  verwendet werden. Bei Geschlecht muss der Eintrag "m" oder "w" sein.</a:t>
          </a:r>
        </a:p>
        <a:p>
          <a:endParaRPr lang="de-DE" sz="18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600" u="none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1" u="non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Grundeinstellungen: gelbe Felder =&gt; gelbes Feld anklicken, dann erscheint ein Pfeil, der für die Auswahl</a:t>
          </a:r>
          <a:r>
            <a:rPr lang="de-DE" sz="1600" b="1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angeklickt wird</a:t>
          </a:r>
        </a:p>
        <a:p>
          <a:r>
            <a:rPr lang="de-DE" sz="1600" b="1" u="non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</a:t>
          </a:r>
        </a:p>
        <a:p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DE" sz="1600" u="non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Für die Wertung "Bester" oder  "3 Beste" gibt es bei Sprung sowie Wurf/Stoß ein gelbes Auswahlfeld, um zu entscheiden, welche von den max. 4 eingegebenen Versuchen gezählt werden.</a:t>
          </a:r>
        </a:p>
        <a:p>
          <a:r>
            <a:rPr lang="de-DE" sz="1600" u="non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- Bei manchen Übungen müssen nur ein oder zwei Versuche eingegeben werden. Dann werden entsprechend nur der erste oder die ersten beiden Versuche eingetragen.</a:t>
          </a:r>
        </a:p>
        <a:p>
          <a:r>
            <a:rPr lang="de-DE" sz="1600" u="none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	- In diesem Fall wird die Option "Bester" gewählt.</a:t>
          </a:r>
        </a:p>
        <a:p>
          <a:r>
            <a:rPr lang="de-DE" sz="1600" u="none">
              <a:latin typeface="Arial" panose="020B0604020202020204" pitchFamily="34" charset="0"/>
              <a:cs typeface="Arial" panose="020B0604020202020204" pitchFamily="34" charset="0"/>
            </a:rPr>
            <a:t>	- Überprüfen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 Sie, ob Sie in den Disziplinen Sprint bzw. Ausdauer Übungen gewählt haben, die nach Punkten oder nach Zeit gewertet werden.</a:t>
          </a:r>
        </a:p>
        <a:p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	- Die Standardvorgabe in den dafür vorgesehenen gelben Feldern ist "Zeit".</a:t>
          </a:r>
        </a:p>
        <a:p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	- Hier können Sie bei Bedarf die Eingabe in den gelben Feldern ändern in "Punkte", so dass die Rangfolge </a:t>
          </a:r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automatisch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 richtig gebildet wird:</a:t>
          </a:r>
        </a:p>
        <a:p>
          <a:endParaRPr lang="de-DE" sz="160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		- </a:t>
          </a:r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Zeit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: 	je geringer die eingegebene Zeit, desto kleiner die ermittelte Rangziffer</a:t>
          </a:r>
        </a:p>
        <a:p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		-</a:t>
          </a:r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Punkte</a:t>
          </a:r>
          <a:r>
            <a:rPr lang="de-DE" sz="1600" u="none" baseline="0">
              <a:latin typeface="Arial" panose="020B0604020202020204" pitchFamily="34" charset="0"/>
              <a:cs typeface="Arial" panose="020B0604020202020204" pitchFamily="34" charset="0"/>
            </a:rPr>
            <a:t>:	je größer die eingegebene Punktzahl, desto kleiner die ermittelte Rangziffer</a:t>
          </a:r>
          <a:endParaRPr lang="de-DE" sz="18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8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1" u="none">
              <a:latin typeface="Arial" panose="020B0604020202020204" pitchFamily="34" charset="0"/>
              <a:cs typeface="Arial" panose="020B0604020202020204" pitchFamily="34" charset="0"/>
            </a:rPr>
            <a:t>- Eingabe der Daten:</a:t>
          </a:r>
        </a:p>
        <a:p>
          <a:endParaRPr lang="de-DE" sz="1400" b="0" u="none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0" u="none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DE" sz="1600" b="0" u="none">
              <a:latin typeface="Arial" panose="020B0604020202020204" pitchFamily="34" charset="0"/>
              <a:cs typeface="Arial" panose="020B0604020202020204" pitchFamily="34" charset="0"/>
            </a:rPr>
            <a:t>- </a:t>
          </a:r>
          <a:r>
            <a:rPr lang="de-DE" sz="1600" b="1" u="none">
              <a:latin typeface="Arial" panose="020B0604020202020204" pitchFamily="34" charset="0"/>
              <a:cs typeface="Arial" panose="020B0604020202020204" pitchFamily="34" charset="0"/>
            </a:rPr>
            <a:t>Nur die weißen Felder sind</a:t>
          </a:r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 Eingabefelder für Daten! </a:t>
          </a:r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Außer den gelben Feldern für die Grundeinstellung sind alle weiteren Felder schreibgeschützt.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- als Ergebnisse werden nun eingegeben: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Zeit/Punkte Sprint, 	max. 4 Versuche Sprung (Punkte), 	max. 4 Versuche Wurf/Stoß (Punkte), 		Zeit/Punkte Ausdauer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Hinweis: Pfeil nach rechts auf der Tastatur springt immer zum nächsten freien Eingabefeld, nach dem letzten weißen Feld automatisch in die nächste Zeile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Dies erleichtert die schnelle Eingabe vieler Daten.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Eingabeformat für Zeiten:	Bitte immer einheitlich, um eventuelle Auswertungsfehler zu vermeiden!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			Sprint: 			12,7		(Sekunden mit Komma und Zehntel)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			Ausdauer:		03:02,4		(Minuten : Sekunden mit Komma und Zehntel)</a:t>
          </a:r>
          <a:b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</a:br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</a:t>
          </a:r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Vorsicht: Wenn in der Tabelle einmal das Zeitformat bei Ausdauer eingegeben wurde, kann man nicht anschließend Punkte eingeben, da diese dann in Zeitformat umgewandelt werden!</a:t>
          </a:r>
        </a:p>
        <a:p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		Lösung: Zellen markieren und mit rechter Maustaste auf "Zellen formatieren..." =&gt; "Zahlen" =&gt; "Standard"</a:t>
          </a:r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0" u="none" baseline="0">
              <a:latin typeface="Arial" panose="020B0604020202020204" pitchFamily="34" charset="0"/>
              <a:cs typeface="Arial" panose="020B0604020202020204" pitchFamily="34" charset="0"/>
            </a:rPr>
            <a:t>		Teinehmende werden erst gewertet und gezählt, wenn alle 4 Disziplinen eingegeben wurden.</a:t>
          </a:r>
        </a:p>
        <a:p>
          <a:endParaRPr lang="de-DE" sz="16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- Eingaben löschen:  zum Löschen von Eingaben bitte die betreffenden Felder markieren und dann über die rechte Maustaste "Inhalte löschen", später nicht mehr sichtbare Leerzeichen können Probleme verursachen!</a:t>
          </a:r>
        </a:p>
        <a:p>
          <a:endParaRPr lang="de-DE" sz="1400" b="0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			</a:t>
          </a:r>
        </a:p>
        <a:p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- Auswertung:</a:t>
          </a:r>
        </a:p>
        <a:p>
          <a:endParaRPr lang="de-DE" sz="16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1" u="none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- Sprint: 		je nach Eingabe von Punkten oder Zeiten wird automatisch die passende Rangfolge unter allen Teilnehmenden ermittelt (gelbes Feld beachten)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- Sprung: 		von den 4 eingegebenen Versuchen einer Person werden die 3 besten summiert und dann in eine Rangfolge aller Teilnehmenden gebracht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- Wurf/Stoß: 	von den 4 eingegebenen Versuchen einer Person werden die 3 besten summiert und dann in eine Rangfolge aller Teilnehmenden gebracht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- Ausdauer:	je nach Eingabe von Punkten oder Zeiten wird automatisch die passende Rangfolge unter allen Teilnehmenden ermittelt (gelbes Feld beachten)</a:t>
          </a: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</a:t>
          </a: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	 </a:t>
          </a: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-Platzierung:	aus den obigen vier ermittelten Rangziffern wird eine Summe gebildet, die dann die Gesamtplatzierung jeder Person ergibt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je geringer die Summe aus den vier Rangziffern, desto besser die Platzierung innerhalb der Gruppe der Teilnehmenden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-Urkunden:	die besten 20% der Platzierungen innerhalb der eingegebenen Gruppe erhalten eine Ehrenurkunde, die mittleren 50% eine Siegerurkunde, die übrigen 30% eine TN-Urkunde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Bei Punktgleichheit entstehen auch gleiche Platzierungen, so dass die Anzahlen der verschiedenen Urkunden sich im Vergleich zur obigen Berechnung ändern können.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In den Tabellen "Urkunden Jungen" bzw. "Urkunden Mädchen"  finden sich die Namen der Schüler*innen mit den entsprechenden Urkunden nach Klassen sortiert. Dies erleichtert ggf. den Druck bzw. das Schreiben der Urkunden.</a:t>
          </a: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</a:t>
          </a: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In den Tabellen "Klassenfilter" kann man im gelben Feld eine der teilnehmenden Klassen eingeben. Bitte gleiche Schreibweise wie im Blatt "LUSD-Daten" beachten! Es werden dann nur die Daten der gewählten Klasse angezeigt.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Das Ergebnis kann dann als "ausgewähltes Blatt" gedruckt werden oder ggf. im Rahmen der Druckfunktion als einzelnes PDF-Dokument gespeichert und weitergeleitet werden, bevor man die nächste Klasse auswählt.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400" b="1" u="none" baseline="0">
              <a:latin typeface="Arial" panose="020B0604020202020204" pitchFamily="34" charset="0"/>
              <a:cs typeface="Arial" panose="020B0604020202020204" pitchFamily="34" charset="0"/>
            </a:rPr>
            <a:t>			In der Tabelle "Statistik" finden sich u.a. die Zahlen der eingegebenen Gruppe, die für die Eingabe der Daten im Online-Meldesystem benötigt werden.</a:t>
          </a:r>
        </a:p>
        <a:p>
          <a:endParaRPr lang="de-DE" sz="1400" b="1" u="none" baseline="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de-DE" sz="1600" b="1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- Ergebnislisten:</a:t>
          </a:r>
        </a:p>
        <a:p>
          <a:endParaRPr lang="de-DE" sz="1600" b="1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r>
            <a:rPr lang="de-DE" sz="1600" b="1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</a:t>
          </a:r>
          <a:r>
            <a:rPr lang="de-DE" sz="1400" b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Für die Eintragung der Ergebnisse während des Wettbewerbs gibt es die Tabellen "Ergebnisse Mädchen" und "Ergebnisse Jungen". Geben Sie im gelben Feld eine Klasse ein (Schreibweise wie im Blatt LUSD-Daten!).</a:t>
          </a:r>
        </a:p>
        <a:p>
          <a:r>
            <a:rPr lang="de-DE" sz="1400" b="0" u="none" baseline="0">
              <a:solidFill>
                <a:schemeClr val="dk1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           Es werden automatisch die Mädchen bzw. Jungen der betreffenden Klasse in die Liste eingetragen. Drucken Sie die Liste aus und wählen Sie die nächsten Klassen für den direkten Ausdruck aus.</a:t>
          </a:r>
          <a:endParaRPr lang="de-DE" sz="1600" b="1" u="none" baseline="0">
            <a:solidFill>
              <a:schemeClr val="dk1"/>
            </a:solidFill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617"/>
  <sheetViews>
    <sheetView zoomScaleNormal="100" workbookViewId="0">
      <selection activeCell="M36" sqref="M36"/>
    </sheetView>
  </sheetViews>
  <sheetFormatPr baseColWidth="10" defaultColWidth="11.5" defaultRowHeight="16" x14ac:dyDescent="0.2"/>
  <cols>
    <col min="1" max="1" width="3.83203125" style="6" customWidth="1"/>
    <col min="2" max="2" width="5.83203125" style="1" customWidth="1"/>
    <col min="3" max="3" width="0.33203125" style="9" customWidth="1"/>
    <col min="4" max="5" width="22.83203125" style="132" customWidth="1"/>
    <col min="6" max="7" width="10.83203125" style="137" customWidth="1"/>
    <col min="8" max="8" width="3.1640625" style="49" customWidth="1"/>
    <col min="9" max="9" width="9.1640625" style="1" customWidth="1"/>
    <col min="10" max="10" width="10.1640625" style="4" customWidth="1"/>
    <col min="11" max="11" width="9" style="113" customWidth="1"/>
    <col min="12" max="14" width="9.1640625" style="113" customWidth="1"/>
    <col min="15" max="15" width="9.1640625" style="1" customWidth="1"/>
    <col min="16" max="16" width="9.1640625" style="4" customWidth="1"/>
    <col min="17" max="17" width="9" style="113" customWidth="1"/>
    <col min="18" max="20" width="9.1640625" style="113" customWidth="1"/>
    <col min="21" max="21" width="9.1640625" style="1" customWidth="1"/>
    <col min="22" max="22" width="9.1640625" style="4" customWidth="1"/>
    <col min="23" max="23" width="9.1640625" style="38" customWidth="1"/>
    <col min="24" max="24" width="10.1640625" style="4" customWidth="1"/>
    <col min="25" max="25" width="3" style="4" customWidth="1"/>
    <col min="26" max="30" width="11.5" style="1"/>
    <col min="31" max="31" width="10" style="34" customWidth="1"/>
    <col min="32" max="33" width="9.83203125" style="1" customWidth="1"/>
    <col min="34" max="34" width="10.1640625" style="1" customWidth="1"/>
    <col min="35" max="35" width="7.83203125" style="6" customWidth="1"/>
    <col min="36" max="36" width="11.5" style="1" customWidth="1"/>
    <col min="37" max="39" width="11.5" style="1"/>
    <col min="40" max="40" width="9.1640625" style="1" customWidth="1"/>
    <col min="41" max="41" width="8" style="1" customWidth="1"/>
    <col min="42" max="42" width="4.1640625" style="1" customWidth="1"/>
    <col min="43" max="43" width="8.5" style="1" customWidth="1"/>
    <col min="44" max="49" width="11.5" style="1"/>
    <col min="50" max="71" width="11.5" style="6"/>
    <col min="72" max="16384" width="11.5" style="1"/>
  </cols>
  <sheetData>
    <row r="1" spans="1:71" s="6" customFormat="1" ht="62" customHeight="1" x14ac:dyDescent="0.2">
      <c r="D1" s="190" t="s">
        <v>55</v>
      </c>
      <c r="E1" s="191"/>
      <c r="F1" s="119"/>
      <c r="G1" s="156"/>
      <c r="H1" s="43"/>
      <c r="J1" s="192" t="s">
        <v>23</v>
      </c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E1" s="31"/>
    </row>
    <row r="2" spans="1:71" s="13" customFormat="1" ht="2" customHeight="1" x14ac:dyDescent="0.2">
      <c r="D2" s="129"/>
      <c r="E2" s="133"/>
      <c r="F2" s="10"/>
      <c r="G2" s="10"/>
      <c r="H2" s="44"/>
      <c r="J2" s="12"/>
      <c r="K2" s="110"/>
      <c r="L2" s="110"/>
      <c r="M2" s="110"/>
      <c r="N2" s="110"/>
      <c r="O2" s="12"/>
      <c r="P2" s="12"/>
      <c r="Q2" s="110"/>
      <c r="R2" s="110"/>
      <c r="S2" s="110"/>
      <c r="T2" s="110"/>
      <c r="U2" s="12"/>
      <c r="V2" s="12"/>
      <c r="W2" s="36"/>
      <c r="X2" s="12"/>
      <c r="Y2" s="12"/>
      <c r="Z2" s="12"/>
      <c r="AA2" s="12"/>
      <c r="AE2" s="32"/>
      <c r="AI2" s="1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</row>
    <row r="3" spans="1:71" s="6" customFormat="1" ht="16" customHeight="1" x14ac:dyDescent="0.2">
      <c r="B3" s="56" t="s">
        <v>32</v>
      </c>
      <c r="C3" s="14"/>
      <c r="D3" s="60">
        <v>1</v>
      </c>
      <c r="E3" s="134"/>
      <c r="F3" s="135"/>
      <c r="G3" s="135"/>
      <c r="H3" s="43"/>
      <c r="J3" s="109" t="s">
        <v>46</v>
      </c>
      <c r="K3" s="111"/>
      <c r="L3" s="111"/>
      <c r="M3" s="111"/>
      <c r="N3" s="111"/>
      <c r="O3" s="8"/>
      <c r="P3" s="8"/>
      <c r="Q3" s="111"/>
      <c r="R3" s="111"/>
      <c r="S3" s="111"/>
      <c r="T3" s="111"/>
      <c r="U3" s="8"/>
      <c r="V3" s="8"/>
      <c r="W3" s="37"/>
      <c r="X3" s="8"/>
      <c r="Y3" s="8"/>
      <c r="Z3" s="8"/>
      <c r="AA3" s="8"/>
      <c r="AE3" s="31"/>
      <c r="AH3" s="51" t="s">
        <v>36</v>
      </c>
    </row>
    <row r="4" spans="1:71" s="9" customFormat="1" ht="2" customHeight="1" x14ac:dyDescent="0.2">
      <c r="B4" s="57"/>
      <c r="D4" s="61">
        <v>2</v>
      </c>
      <c r="E4" s="133"/>
      <c r="F4" s="136"/>
      <c r="G4" s="136"/>
      <c r="H4" s="44"/>
      <c r="J4" s="12"/>
      <c r="K4" s="110"/>
      <c r="L4" s="110"/>
      <c r="M4" s="110"/>
      <c r="N4" s="110"/>
      <c r="O4" s="12"/>
      <c r="P4" s="12"/>
      <c r="Q4" s="110"/>
      <c r="R4" s="110"/>
      <c r="S4" s="110"/>
      <c r="T4" s="110"/>
      <c r="U4" s="12"/>
      <c r="V4" s="12"/>
      <c r="W4" s="36"/>
      <c r="X4" s="12"/>
      <c r="Y4" s="12"/>
      <c r="Z4" s="12"/>
      <c r="AA4" s="12"/>
      <c r="AE4" s="33"/>
      <c r="AH4" s="52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</row>
    <row r="5" spans="1:71" s="6" customFormat="1" ht="16" customHeight="1" x14ac:dyDescent="0.2">
      <c r="B5" s="56" t="s">
        <v>33</v>
      </c>
      <c r="C5" s="14"/>
      <c r="D5" s="60">
        <v>2</v>
      </c>
      <c r="E5" s="134"/>
      <c r="F5" s="135"/>
      <c r="G5" s="135"/>
      <c r="H5" s="43"/>
      <c r="J5" s="109" t="s">
        <v>366</v>
      </c>
      <c r="K5" s="111"/>
      <c r="L5" s="111"/>
      <c r="M5" s="111"/>
      <c r="N5" s="111"/>
      <c r="O5" s="8"/>
      <c r="P5" s="8"/>
      <c r="Q5" s="111"/>
      <c r="R5" s="111"/>
      <c r="S5" s="111"/>
      <c r="T5" s="111"/>
      <c r="U5" s="8"/>
      <c r="V5" s="8"/>
      <c r="W5" s="37"/>
      <c r="X5" s="8"/>
      <c r="Y5" s="8"/>
      <c r="Z5" s="8"/>
      <c r="AA5" s="8"/>
      <c r="AD5" s="56" t="s">
        <v>52</v>
      </c>
      <c r="AH5" s="51" t="s">
        <v>37</v>
      </c>
    </row>
    <row r="6" spans="1:71" s="9" customFormat="1" ht="2" customHeight="1" x14ac:dyDescent="0.2">
      <c r="B6" s="57"/>
      <c r="D6" s="61"/>
      <c r="E6" s="133"/>
      <c r="F6" s="136"/>
      <c r="G6" s="136"/>
      <c r="H6" s="44"/>
      <c r="J6" s="12"/>
      <c r="K6" s="110"/>
      <c r="L6" s="110"/>
      <c r="M6" s="110"/>
      <c r="N6" s="110"/>
      <c r="O6" s="12"/>
      <c r="P6" s="12"/>
      <c r="Q6" s="110"/>
      <c r="R6" s="110"/>
      <c r="S6" s="110"/>
      <c r="T6" s="110"/>
      <c r="U6" s="12"/>
      <c r="V6" s="12"/>
      <c r="W6" s="36"/>
      <c r="X6" s="12"/>
      <c r="Y6" s="12"/>
      <c r="Z6" s="12"/>
      <c r="AA6" s="12"/>
      <c r="AE6" s="33"/>
      <c r="AH6" s="52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</row>
    <row r="7" spans="1:71" s="6" customFormat="1" ht="16" customHeight="1" x14ac:dyDescent="0.2">
      <c r="B7" s="56" t="s">
        <v>34</v>
      </c>
      <c r="C7" s="14"/>
      <c r="D7" s="60">
        <v>3</v>
      </c>
      <c r="E7" s="134"/>
      <c r="F7" s="135"/>
      <c r="G7" s="135"/>
      <c r="H7" s="43"/>
      <c r="J7" s="109" t="s">
        <v>45</v>
      </c>
      <c r="K7" s="111"/>
      <c r="L7" s="111"/>
      <c r="M7" s="111"/>
      <c r="N7" s="111"/>
      <c r="O7" s="8"/>
      <c r="P7" s="8"/>
      <c r="Q7" s="111"/>
      <c r="R7" s="111"/>
      <c r="S7" s="111"/>
      <c r="T7" s="111"/>
      <c r="U7" s="8"/>
      <c r="V7" s="8"/>
      <c r="W7" s="37"/>
      <c r="X7" s="8"/>
      <c r="Y7" s="8"/>
      <c r="Z7" s="8"/>
      <c r="AA7" s="8"/>
      <c r="AE7" s="31"/>
      <c r="AH7" s="51" t="s">
        <v>38</v>
      </c>
    </row>
    <row r="8" spans="1:71" s="9" customFormat="1" ht="2" customHeight="1" x14ac:dyDescent="0.25">
      <c r="B8" s="57"/>
      <c r="C8" s="14"/>
      <c r="D8" s="130"/>
      <c r="E8" s="133"/>
      <c r="F8" s="62"/>
      <c r="G8" s="62"/>
      <c r="H8" s="44"/>
      <c r="J8" s="12"/>
      <c r="K8" s="110"/>
      <c r="L8" s="110"/>
      <c r="M8" s="110"/>
      <c r="N8" s="110"/>
      <c r="O8" s="12"/>
      <c r="P8" s="12"/>
      <c r="Q8" s="110"/>
      <c r="R8" s="110"/>
      <c r="S8" s="110"/>
      <c r="T8" s="110"/>
      <c r="U8" s="12"/>
      <c r="V8" s="12"/>
      <c r="W8" s="36"/>
      <c r="X8" s="12"/>
      <c r="Y8" s="12"/>
      <c r="Z8" s="12"/>
      <c r="AA8" s="12"/>
      <c r="AE8" s="33"/>
      <c r="AH8" s="52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</row>
    <row r="9" spans="1:71" s="6" customFormat="1" ht="16" customHeight="1" thickBot="1" x14ac:dyDescent="0.25">
      <c r="A9" s="55"/>
      <c r="B9" s="58" t="s">
        <v>35</v>
      </c>
      <c r="C9" s="9"/>
      <c r="D9" s="60">
        <v>4</v>
      </c>
      <c r="E9" s="134"/>
      <c r="F9" s="135"/>
      <c r="G9" s="135"/>
      <c r="H9" s="43"/>
      <c r="J9" s="8"/>
      <c r="K9" s="111"/>
      <c r="L9" s="111"/>
      <c r="M9" s="111"/>
      <c r="N9" s="111"/>
      <c r="O9" s="8"/>
      <c r="P9" s="8"/>
      <c r="Q9" s="111"/>
      <c r="R9" s="111"/>
      <c r="S9" s="111"/>
      <c r="T9" s="111"/>
      <c r="U9" s="8"/>
      <c r="V9" s="8"/>
      <c r="W9" s="37"/>
      <c r="X9" s="8"/>
      <c r="Y9" s="8"/>
      <c r="Z9" s="8"/>
      <c r="AA9" s="8"/>
      <c r="AE9" s="31"/>
      <c r="AH9" s="51" t="s">
        <v>39</v>
      </c>
    </row>
    <row r="10" spans="1:71" ht="23" customHeight="1" thickTop="1" thickBot="1" x14ac:dyDescent="0.25">
      <c r="B10" s="59" t="s">
        <v>33</v>
      </c>
      <c r="C10" s="13"/>
      <c r="D10" s="131" t="s">
        <v>365</v>
      </c>
      <c r="E10" s="179" t="s">
        <v>82</v>
      </c>
      <c r="F10" s="195"/>
      <c r="G10" s="196"/>
      <c r="H10" s="45"/>
      <c r="I10" s="193" t="s">
        <v>22</v>
      </c>
      <c r="J10" s="194"/>
      <c r="K10" s="186" t="s">
        <v>7</v>
      </c>
      <c r="L10" s="187"/>
      <c r="M10" s="187"/>
      <c r="N10" s="187"/>
      <c r="O10" s="187"/>
      <c r="P10" s="194"/>
      <c r="Q10" s="186" t="s">
        <v>24</v>
      </c>
      <c r="R10" s="187"/>
      <c r="S10" s="187"/>
      <c r="T10" s="187"/>
      <c r="U10" s="187"/>
      <c r="V10" s="194"/>
      <c r="W10" s="186" t="s">
        <v>25</v>
      </c>
      <c r="X10" s="189"/>
      <c r="Y10" s="22"/>
      <c r="Z10" s="193" t="s">
        <v>41</v>
      </c>
      <c r="AA10" s="187"/>
      <c r="AB10" s="187"/>
      <c r="AC10" s="187"/>
      <c r="AD10" s="187"/>
      <c r="AE10" s="194"/>
      <c r="AF10" s="186" t="s">
        <v>8</v>
      </c>
      <c r="AG10" s="187"/>
      <c r="AH10" s="188"/>
      <c r="AJ10" s="117" t="s">
        <v>30</v>
      </c>
      <c r="AK10" s="127">
        <f>COUNT(AE12:AE608,"*")</f>
        <v>19</v>
      </c>
      <c r="AL10" s="117"/>
      <c r="AM10" s="117"/>
      <c r="AN10" s="117"/>
      <c r="AO10" s="117"/>
      <c r="AP10" s="117"/>
      <c r="AQ10" s="117"/>
      <c r="AR10" s="117"/>
      <c r="AS10" s="6"/>
      <c r="AT10" s="6"/>
      <c r="AU10" s="6"/>
      <c r="AV10" s="6"/>
      <c r="AW10" s="6"/>
    </row>
    <row r="11" spans="1:71" ht="25" customHeight="1" thickBot="1" x14ac:dyDescent="0.25">
      <c r="B11" s="6"/>
      <c r="C11" s="53"/>
      <c r="D11" s="138" t="s">
        <v>5</v>
      </c>
      <c r="E11" s="138" t="s">
        <v>20</v>
      </c>
      <c r="F11" s="128" t="s">
        <v>57</v>
      </c>
      <c r="G11" s="128" t="s">
        <v>8</v>
      </c>
      <c r="H11" s="46"/>
      <c r="I11" s="39" t="s">
        <v>10</v>
      </c>
      <c r="J11" s="167" t="s">
        <v>3</v>
      </c>
      <c r="K11" s="93" t="s">
        <v>11</v>
      </c>
      <c r="L11" s="94" t="s">
        <v>12</v>
      </c>
      <c r="M11" s="94" t="s">
        <v>13</v>
      </c>
      <c r="N11" s="94" t="s">
        <v>14</v>
      </c>
      <c r="O11" s="115" t="s">
        <v>26</v>
      </c>
      <c r="P11" s="167" t="s">
        <v>3</v>
      </c>
      <c r="Q11" s="93" t="s">
        <v>11</v>
      </c>
      <c r="R11" s="94" t="s">
        <v>12</v>
      </c>
      <c r="S11" s="94" t="s">
        <v>13</v>
      </c>
      <c r="T11" s="94" t="s">
        <v>14</v>
      </c>
      <c r="U11" s="115" t="s">
        <v>26</v>
      </c>
      <c r="V11" s="167" t="s">
        <v>3</v>
      </c>
      <c r="W11" s="40" t="s">
        <v>10</v>
      </c>
      <c r="X11" s="167" t="s">
        <v>3</v>
      </c>
      <c r="Y11" s="23"/>
      <c r="Z11" s="98" t="s">
        <v>6</v>
      </c>
      <c r="AA11" s="99" t="s">
        <v>7</v>
      </c>
      <c r="AB11" s="99" t="s">
        <v>24</v>
      </c>
      <c r="AC11" s="99" t="s">
        <v>19</v>
      </c>
      <c r="AD11" s="99" t="s">
        <v>42</v>
      </c>
      <c r="AE11" s="167" t="s">
        <v>3</v>
      </c>
      <c r="AF11" s="101" t="s">
        <v>15</v>
      </c>
      <c r="AG11" s="99" t="s">
        <v>16</v>
      </c>
      <c r="AH11" s="102" t="s">
        <v>17</v>
      </c>
      <c r="AJ11" s="117" t="s">
        <v>1</v>
      </c>
      <c r="AK11" s="56">
        <f>ROUND(AK10*0.2,0)</f>
        <v>4</v>
      </c>
      <c r="AL11" s="117" t="s">
        <v>2</v>
      </c>
      <c r="AM11" s="117"/>
      <c r="AN11" s="117" t="s">
        <v>3</v>
      </c>
      <c r="AO11" s="56">
        <f>IF(AK11=0," ",1)</f>
        <v>1</v>
      </c>
      <c r="AP11" s="56" t="s">
        <v>4</v>
      </c>
      <c r="AQ11" s="56">
        <f>IF(AK11=0," ",AK11)</f>
        <v>4</v>
      </c>
      <c r="AR11" s="117" t="s">
        <v>27</v>
      </c>
      <c r="AS11" s="6"/>
      <c r="AT11" s="6"/>
      <c r="AU11" s="6"/>
      <c r="AV11" s="6"/>
      <c r="AW11" s="6"/>
    </row>
    <row r="12" spans="1:71" ht="18" customHeight="1" x14ac:dyDescent="0.2">
      <c r="B12" s="105">
        <v>1</v>
      </c>
      <c r="C12" s="152"/>
      <c r="D12" s="184" t="str" cm="1">
        <f t="array" ref="D12:E30">_xlfn._xlws.FILTER('LUSD-Daten'!A2:B2500,(('LUSD-Daten'!E2:E2500=E10))*('LUSD-Daten'!C2:C2500="w"),"")</f>
        <v>Nau</v>
      </c>
      <c r="E12" s="184" t="str">
        <v>Sop</v>
      </c>
      <c r="F12" s="185" t="str" cm="1">
        <f t="array" ref="F12:F30">_xlfn._xlws.FILTER('LUSD-Daten'!D2:D2500,(('LUSD-Daten'!E2:E2500=E10))*('LUSD-Daten'!C2:C2500="w"),"")</f>
        <v>1a</v>
      </c>
      <c r="G12" s="166" t="str">
        <f>IF(AE12="","",IF(AE12&lt;AO$12,"Ehren",IF(AND(AE12&gt;=AO$12,AE12&lt;=AQ$12),"Sieger","Teiln.")))</f>
        <v>Sieger</v>
      </c>
      <c r="H12" s="47"/>
      <c r="I12" s="16">
        <v>9.1</v>
      </c>
      <c r="J12" s="140">
        <f>IF(I12="","",RANK(I12,I$12:I$608,IF($I$11="Zeit",1,IF($I$11="Punkte",0,"Fehler"))))</f>
        <v>1</v>
      </c>
      <c r="K12" s="112">
        <v>0</v>
      </c>
      <c r="L12" s="114">
        <v>1</v>
      </c>
      <c r="M12" s="114">
        <v>2</v>
      </c>
      <c r="N12" s="108">
        <v>6</v>
      </c>
      <c r="O12" s="18" cm="1">
        <f t="array" ref="O12">IF(K12="","",IF($O$11="Bester",LARGE(K12:N12,1),IF(AND(M12="",N12=""),"",SUM(LARGE(K12:N12,{1;2;3})))))</f>
        <v>9</v>
      </c>
      <c r="P12" s="140">
        <f>IF(O12="","",RANK(O12,O$12:O$608,0))</f>
        <v>17</v>
      </c>
      <c r="Q12" s="112">
        <v>0</v>
      </c>
      <c r="R12" s="114">
        <v>1</v>
      </c>
      <c r="S12" s="114">
        <v>2</v>
      </c>
      <c r="T12" s="114">
        <v>5</v>
      </c>
      <c r="U12" s="19" cm="1">
        <f t="array" ref="U12">IF(Q12="","",IF($U$11="Bester",LARGE(Q12:T12,1),IF(AND(S12="",T12=""),"",SUM(LARGE(Q12:T12,{1;2;3})))))</f>
        <v>8</v>
      </c>
      <c r="V12" s="140">
        <f>IF(U12="","",RANK(U12,U$12:U$608,0))</f>
        <v>18</v>
      </c>
      <c r="W12" s="181">
        <v>1.5312499999999998E-3</v>
      </c>
      <c r="X12" s="140">
        <f>IF(W12="","",RANK(W12,W$12:W$608,IF($W$11="Zeit",1,IF($W$11="Punkte",0,"Fehler"))))</f>
        <v>4</v>
      </c>
      <c r="Y12" s="20"/>
      <c r="Z12" s="24">
        <f t="shared" ref="Z12:Z35" si="0">J12</f>
        <v>1</v>
      </c>
      <c r="AA12" s="25">
        <f t="shared" ref="AA12:AA35" si="1">P12</f>
        <v>17</v>
      </c>
      <c r="AB12" s="25">
        <f t="shared" ref="AB12:AB35" si="2">V12</f>
        <v>18</v>
      </c>
      <c r="AC12" s="25">
        <f>X12</f>
        <v>4</v>
      </c>
      <c r="AD12" s="19">
        <f>IF(AND(Z12="",AA12="",AB12=""),"",SUM(Z12:AC12))</f>
        <v>40</v>
      </c>
      <c r="AE12" s="142">
        <f>IF(OR(AD12="",X12="",V12="",P12="",J12=""),"",RANK(AD12,AD$12:AD$608,1))</f>
        <v>10</v>
      </c>
      <c r="AF12" s="28" t="str">
        <f>IF(AE12="","",IF(AE12&lt;AO$12,"x",""))</f>
        <v/>
      </c>
      <c r="AG12" s="29" t="str">
        <f>IF(AE12="","",IF(AND(AE12&gt;=AO$12,AE12&lt;=AQ$12),"x",""))</f>
        <v>x</v>
      </c>
      <c r="AH12" s="30" t="str">
        <f>IF(AE12="","",IF(AE12&gt;=AO$13,"x",""))</f>
        <v/>
      </c>
      <c r="AJ12" s="117" t="s">
        <v>9</v>
      </c>
      <c r="AK12" s="56">
        <f>ROUND(AK10*0.5,0)</f>
        <v>10</v>
      </c>
      <c r="AL12" s="117" t="s">
        <v>2</v>
      </c>
      <c r="AM12" s="117"/>
      <c r="AN12" s="117" t="s">
        <v>3</v>
      </c>
      <c r="AO12" s="56">
        <f>IF(AK12=0," ",AO11+AQ11)</f>
        <v>5</v>
      </c>
      <c r="AP12" s="56" t="s">
        <v>4</v>
      </c>
      <c r="AQ12" s="56">
        <f>IF(AK12=0," ",AQ11+AK12)</f>
        <v>14</v>
      </c>
      <c r="AR12" s="117" t="s">
        <v>28</v>
      </c>
      <c r="AS12" s="6"/>
      <c r="AT12" s="6"/>
      <c r="AU12" s="6"/>
      <c r="AV12" s="6"/>
      <c r="AW12" s="6"/>
    </row>
    <row r="13" spans="1:71" ht="18" customHeight="1" x14ac:dyDescent="0.2">
      <c r="B13" s="106">
        <v>2</v>
      </c>
      <c r="C13" s="153"/>
      <c r="D13" s="184" t="str">
        <v>Pet</v>
      </c>
      <c r="E13" s="184" t="str">
        <v>Ben</v>
      </c>
      <c r="F13" s="185" t="str">
        <v>1a</v>
      </c>
      <c r="G13" s="166" t="str">
        <f t="shared" ref="G13:G76" si="3">IF(AE13="","",IF(AE13&lt;AO$12,"Ehren",IF(AND(AE13&gt;=AO$12,AE13&lt;=AQ$12),"Sieger","Teiln.")))</f>
        <v>Sieger</v>
      </c>
      <c r="H13" s="48"/>
      <c r="I13" s="16">
        <v>10.1</v>
      </c>
      <c r="J13" s="140">
        <f t="shared" ref="J13:J76" si="4">IF(I13="","",RANK(I13,I$12:I$608,IF($I$11="Zeit",1,IF($I$11="Punkte",0,"Fehler"))))</f>
        <v>2</v>
      </c>
      <c r="K13" s="112">
        <v>0</v>
      </c>
      <c r="L13" s="114">
        <v>1</v>
      </c>
      <c r="M13" s="114">
        <v>2</v>
      </c>
      <c r="N13" s="108"/>
      <c r="O13" s="18" cm="1">
        <f t="array" ref="O13">IF(K13="","",IF($O$11="Bester",LARGE(K13:N13,1),IF(AND(M13="",N13=""),"",SUM(LARGE(K13:N13,{1;2;3})))))</f>
        <v>3</v>
      </c>
      <c r="P13" s="140">
        <f t="shared" ref="P13:P76" si="5">IF(O13="","",RANK(O13,O$12:O$608,0))</f>
        <v>19</v>
      </c>
      <c r="Q13" s="112">
        <v>0</v>
      </c>
      <c r="R13" s="114">
        <v>1</v>
      </c>
      <c r="S13" s="114">
        <v>2</v>
      </c>
      <c r="T13" s="114">
        <v>3</v>
      </c>
      <c r="U13" s="19" cm="1">
        <f t="array" ref="U13">IF(Q13="","",IF($U$11="Bester",LARGE(Q13:T13,1),IF(AND(S13="",T13=""),"",SUM(LARGE(Q13:T13,{1;2;3})))))</f>
        <v>6</v>
      </c>
      <c r="V13" s="140">
        <f t="shared" ref="V13:V76" si="6">IF(U13="","",RANK(U13,U$12:U$608,0))</f>
        <v>19</v>
      </c>
      <c r="W13" s="181">
        <v>8.2638888888888877E-4</v>
      </c>
      <c r="X13" s="140">
        <f t="shared" ref="X13:X76" si="7">IF(W13="","",RANK(W13,W$12:W$608,IF($W$11="Zeit",1,IF($W$11="Punkte",0,"Fehler"))))</f>
        <v>1</v>
      </c>
      <c r="Y13" s="21"/>
      <c r="Z13" s="26">
        <f t="shared" si="0"/>
        <v>2</v>
      </c>
      <c r="AA13" s="27">
        <f t="shared" si="1"/>
        <v>19</v>
      </c>
      <c r="AB13" s="27">
        <f t="shared" si="2"/>
        <v>19</v>
      </c>
      <c r="AC13" s="25">
        <f t="shared" ref="AC13:AC71" si="8">X13</f>
        <v>1</v>
      </c>
      <c r="AD13" s="19">
        <f t="shared" ref="AD13:AD76" si="9">IF(AND(Z13="",AA13="",AB13=""),"",SUM(Z13:AC13))</f>
        <v>41</v>
      </c>
      <c r="AE13" s="142">
        <f t="shared" ref="AE13:AE76" si="10">IF(OR(AD13="",X13="",V13="",P13="",J13=""),"",RANK(AD13,AD$12:AD$608,1))</f>
        <v>11</v>
      </c>
      <c r="AF13" s="28" t="str">
        <f t="shared" ref="AF13:AF76" si="11">IF(AE13="","",IF(AE13&lt;AO$12,"x",""))</f>
        <v/>
      </c>
      <c r="AG13" s="29" t="str">
        <f t="shared" ref="AG13:AG76" si="12">IF(AE13="","",IF(AND(AE13&gt;=AO$12,AE13&lt;=AQ$12),"x",""))</f>
        <v>x</v>
      </c>
      <c r="AH13" s="30" t="str">
        <f t="shared" ref="AH13:AH76" si="13">IF(AE13="","",IF(AE13&gt;=AO$13,"x",""))</f>
        <v/>
      </c>
      <c r="AJ13" s="117" t="s">
        <v>18</v>
      </c>
      <c r="AK13" s="56">
        <f>(AK10-AK11-AK12)</f>
        <v>5</v>
      </c>
      <c r="AL13" s="117" t="s">
        <v>2</v>
      </c>
      <c r="AM13" s="117"/>
      <c r="AN13" s="117" t="s">
        <v>3</v>
      </c>
      <c r="AO13" s="56">
        <f>IF(AK13=0," ",AQ12+AO11)</f>
        <v>15</v>
      </c>
      <c r="AP13" s="56" t="s">
        <v>4</v>
      </c>
      <c r="AQ13" s="56">
        <f>IF(AK13=0," ",AQ12+AK13)</f>
        <v>19</v>
      </c>
      <c r="AR13" s="117" t="s">
        <v>29</v>
      </c>
      <c r="AS13" s="6"/>
      <c r="AT13" s="6"/>
      <c r="AU13" s="6"/>
      <c r="AV13" s="6"/>
      <c r="AW13" s="6"/>
    </row>
    <row r="14" spans="1:71" ht="18" customHeight="1" x14ac:dyDescent="0.2">
      <c r="B14" s="106">
        <v>3</v>
      </c>
      <c r="C14" s="153"/>
      <c r="D14" s="184" t="str">
        <v>Pie</v>
      </c>
      <c r="E14" s="184" t="str">
        <v>Max</v>
      </c>
      <c r="F14" s="185" t="str">
        <v>1a</v>
      </c>
      <c r="G14" s="166" t="str">
        <f t="shared" si="3"/>
        <v>Teiln.</v>
      </c>
      <c r="H14" s="48"/>
      <c r="I14" s="16">
        <v>11.1</v>
      </c>
      <c r="J14" s="140">
        <f t="shared" si="4"/>
        <v>3</v>
      </c>
      <c r="K14" s="112">
        <v>0</v>
      </c>
      <c r="L14" s="114">
        <v>2</v>
      </c>
      <c r="M14" s="114">
        <v>3</v>
      </c>
      <c r="N14" s="108"/>
      <c r="O14" s="18" cm="1">
        <f t="array" ref="O14">IF(K14="","",IF($O$11="Bester",LARGE(K14:N14,1),IF(AND(M14="",N14=""),"",SUM(LARGE(K14:N14,{1;2;3})))))</f>
        <v>5</v>
      </c>
      <c r="P14" s="140">
        <f t="shared" si="5"/>
        <v>18</v>
      </c>
      <c r="Q14" s="112">
        <v>0</v>
      </c>
      <c r="R14" s="114">
        <v>2</v>
      </c>
      <c r="S14" s="114">
        <v>3</v>
      </c>
      <c r="T14" s="114">
        <v>5</v>
      </c>
      <c r="U14" s="19" cm="1">
        <f t="array" ref="U14">IF(Q14="","",IF($U$11="Bester",LARGE(Q14:T14,1),IF(AND(S14="",T14=""),"",SUM(LARGE(Q14:T14,{1;2;3})))))</f>
        <v>10</v>
      </c>
      <c r="V14" s="140">
        <f t="shared" si="6"/>
        <v>17</v>
      </c>
      <c r="W14" s="181">
        <v>6.3888888888888884E-3</v>
      </c>
      <c r="X14" s="140">
        <f t="shared" si="7"/>
        <v>16</v>
      </c>
      <c r="Y14" s="21"/>
      <c r="Z14" s="26">
        <f t="shared" si="0"/>
        <v>3</v>
      </c>
      <c r="AA14" s="27">
        <f t="shared" si="1"/>
        <v>18</v>
      </c>
      <c r="AB14" s="27">
        <f t="shared" si="2"/>
        <v>17</v>
      </c>
      <c r="AC14" s="25">
        <f t="shared" si="8"/>
        <v>16</v>
      </c>
      <c r="AD14" s="19">
        <f t="shared" si="9"/>
        <v>54</v>
      </c>
      <c r="AE14" s="142">
        <f t="shared" si="10"/>
        <v>19</v>
      </c>
      <c r="AF14" s="28" t="str">
        <f t="shared" si="11"/>
        <v/>
      </c>
      <c r="AG14" s="29" t="str">
        <f t="shared" si="12"/>
        <v/>
      </c>
      <c r="AH14" s="30" t="str">
        <f t="shared" si="13"/>
        <v>x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71" s="2" customFormat="1" ht="18" customHeight="1" x14ac:dyDescent="0.2">
      <c r="A15" s="5"/>
      <c r="B15" s="106">
        <v>4</v>
      </c>
      <c r="C15" s="153"/>
      <c r="D15" s="184" t="str">
        <v>Pre</v>
      </c>
      <c r="E15" s="184" t="str">
        <v>Leo</v>
      </c>
      <c r="F15" s="185" t="str">
        <v>1a</v>
      </c>
      <c r="G15" s="166" t="str">
        <f t="shared" si="3"/>
        <v>Sieger</v>
      </c>
      <c r="H15" s="48"/>
      <c r="I15" s="16">
        <v>12.1</v>
      </c>
      <c r="J15" s="140">
        <f t="shared" si="4"/>
        <v>4</v>
      </c>
      <c r="K15" s="112">
        <v>12</v>
      </c>
      <c r="L15" s="114">
        <v>7</v>
      </c>
      <c r="M15" s="114">
        <v>8</v>
      </c>
      <c r="N15" s="108"/>
      <c r="O15" s="18" cm="1">
        <f t="array" ref="O15">IF(K15="","",IF($O$11="Bester",LARGE(K15:N15,1),IF(AND(M15="",N15=""),"",SUM(LARGE(K15:N15,{1;2;3})))))</f>
        <v>27</v>
      </c>
      <c r="P15" s="140">
        <f t="shared" si="5"/>
        <v>13</v>
      </c>
      <c r="Q15" s="112">
        <v>12</v>
      </c>
      <c r="R15" s="114">
        <v>7</v>
      </c>
      <c r="S15" s="114">
        <v>8</v>
      </c>
      <c r="T15" s="114">
        <v>4</v>
      </c>
      <c r="U15" s="19" cm="1">
        <f t="array" ref="U15">IF(Q15="","",IF($U$11="Bester",LARGE(Q15:T15,1),IF(AND(S15="",T15=""),"",SUM(LARGE(Q15:T15,{1;2;3})))))</f>
        <v>27</v>
      </c>
      <c r="V15" s="140">
        <f t="shared" si="6"/>
        <v>15</v>
      </c>
      <c r="W15" s="181">
        <v>1.744212962962963E-3</v>
      </c>
      <c r="X15" s="140">
        <f t="shared" si="7"/>
        <v>5</v>
      </c>
      <c r="Y15" s="21"/>
      <c r="Z15" s="26">
        <f t="shared" si="0"/>
        <v>4</v>
      </c>
      <c r="AA15" s="27">
        <f t="shared" si="1"/>
        <v>13</v>
      </c>
      <c r="AB15" s="27">
        <f t="shared" si="2"/>
        <v>15</v>
      </c>
      <c r="AC15" s="25">
        <f t="shared" si="8"/>
        <v>5</v>
      </c>
      <c r="AD15" s="19">
        <f t="shared" si="9"/>
        <v>37</v>
      </c>
      <c r="AE15" s="142">
        <f t="shared" si="10"/>
        <v>6</v>
      </c>
      <c r="AF15" s="28" t="str">
        <f t="shared" si="11"/>
        <v/>
      </c>
      <c r="AG15" s="29" t="str">
        <f t="shared" si="12"/>
        <v>x</v>
      </c>
      <c r="AH15" s="30" t="str">
        <f t="shared" si="13"/>
        <v/>
      </c>
      <c r="AI15" s="5"/>
      <c r="AJ15" s="5"/>
      <c r="AK15" s="5"/>
      <c r="AL15" s="6"/>
      <c r="AM15" s="5"/>
      <c r="AN15" s="6"/>
      <c r="AO15" s="5"/>
      <c r="AP15" s="7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</row>
    <row r="16" spans="1:71" ht="18" customHeight="1" x14ac:dyDescent="0.2">
      <c r="B16" s="106">
        <v>5</v>
      </c>
      <c r="C16" s="153"/>
      <c r="D16" s="184" t="str">
        <v>Ron</v>
      </c>
      <c r="E16" s="184" t="str">
        <v>Han</v>
      </c>
      <c r="F16" s="185" t="str">
        <v>1a</v>
      </c>
      <c r="G16" s="166" t="str">
        <f t="shared" si="3"/>
        <v>Teiln.</v>
      </c>
      <c r="H16" s="48"/>
      <c r="I16" s="16">
        <v>13.1</v>
      </c>
      <c r="J16" s="140">
        <f t="shared" si="4"/>
        <v>5</v>
      </c>
      <c r="K16" s="112">
        <v>3</v>
      </c>
      <c r="L16" s="114">
        <v>8</v>
      </c>
      <c r="M16" s="114">
        <v>9</v>
      </c>
      <c r="N16" s="108"/>
      <c r="O16" s="18" cm="1">
        <f t="array" ref="O16">IF(K16="","",IF($O$11="Bester",LARGE(K16:N16,1),IF(AND(M16="",N16=""),"",SUM(LARGE(K16:N16,{1;2;3})))))</f>
        <v>20</v>
      </c>
      <c r="P16" s="140">
        <f t="shared" si="5"/>
        <v>16</v>
      </c>
      <c r="Q16" s="112">
        <v>3</v>
      </c>
      <c r="R16" s="114">
        <v>8</v>
      </c>
      <c r="S16" s="114">
        <v>9</v>
      </c>
      <c r="T16" s="114">
        <v>5</v>
      </c>
      <c r="U16" s="19" cm="1">
        <f t="array" ref="U16">IF(Q16="","",IF($U$11="Bester",LARGE(Q16:T16,1),IF(AND(S16="",T16=""),"",SUM(LARGE(Q16:T16,{1;2;3})))))</f>
        <v>22</v>
      </c>
      <c r="V16" s="140">
        <f t="shared" si="6"/>
        <v>16</v>
      </c>
      <c r="W16" s="181">
        <v>2.2233796296296294E-3</v>
      </c>
      <c r="X16" s="140">
        <f t="shared" si="7"/>
        <v>7</v>
      </c>
      <c r="Y16" s="21"/>
      <c r="Z16" s="26">
        <f t="shared" si="0"/>
        <v>5</v>
      </c>
      <c r="AA16" s="27">
        <f t="shared" si="1"/>
        <v>16</v>
      </c>
      <c r="AB16" s="27">
        <f t="shared" si="2"/>
        <v>16</v>
      </c>
      <c r="AC16" s="25">
        <f t="shared" si="8"/>
        <v>7</v>
      </c>
      <c r="AD16" s="19">
        <f t="shared" si="9"/>
        <v>44</v>
      </c>
      <c r="AE16" s="142">
        <f t="shared" si="10"/>
        <v>16</v>
      </c>
      <c r="AF16" s="28" t="str">
        <f t="shared" si="11"/>
        <v/>
      </c>
      <c r="AG16" s="29" t="str">
        <f t="shared" si="12"/>
        <v/>
      </c>
      <c r="AH16" s="30" t="str">
        <f t="shared" si="13"/>
        <v>x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2:49" ht="18" customHeight="1" x14ac:dyDescent="0.2">
      <c r="B17" s="106">
        <v>6</v>
      </c>
      <c r="C17" s="153"/>
      <c r="D17" s="184" t="str">
        <v>Sch</v>
      </c>
      <c r="E17" s="184" t="str">
        <v>Jul</v>
      </c>
      <c r="F17" s="185" t="str">
        <v>1a</v>
      </c>
      <c r="G17" s="166" t="str">
        <f t="shared" si="3"/>
        <v>Ehren</v>
      </c>
      <c r="H17" s="48"/>
      <c r="I17" s="16">
        <v>14.1</v>
      </c>
      <c r="J17" s="140">
        <f t="shared" si="4"/>
        <v>6</v>
      </c>
      <c r="K17" s="112">
        <v>12</v>
      </c>
      <c r="L17" s="114">
        <v>9</v>
      </c>
      <c r="M17" s="114">
        <v>10</v>
      </c>
      <c r="N17" s="108"/>
      <c r="O17" s="18" cm="1">
        <f t="array" ref="O17">IF(K17="","",IF($O$11="Bester",LARGE(K17:N17,1),IF(AND(M17="",N17=""),"",SUM(LARGE(K17:N17,{1;2;3})))))</f>
        <v>31</v>
      </c>
      <c r="P17" s="140">
        <f t="shared" si="5"/>
        <v>10</v>
      </c>
      <c r="Q17" s="112">
        <v>12</v>
      </c>
      <c r="R17" s="114">
        <v>9</v>
      </c>
      <c r="S17" s="114">
        <v>10</v>
      </c>
      <c r="T17" s="114">
        <v>6</v>
      </c>
      <c r="U17" s="19" cm="1">
        <f t="array" ref="U17">IF(Q17="","",IF($U$11="Bester",LARGE(Q17:T17,1),IF(AND(S17="",T17=""),"",SUM(LARGE(Q17:T17,{1;2;3})))))</f>
        <v>31</v>
      </c>
      <c r="V17" s="140">
        <f t="shared" si="6"/>
        <v>12</v>
      </c>
      <c r="W17" s="181">
        <v>1.423611111111111E-3</v>
      </c>
      <c r="X17" s="140">
        <f t="shared" si="7"/>
        <v>3</v>
      </c>
      <c r="Y17" s="21"/>
      <c r="Z17" s="26">
        <f t="shared" si="0"/>
        <v>6</v>
      </c>
      <c r="AA17" s="27">
        <f t="shared" si="1"/>
        <v>10</v>
      </c>
      <c r="AB17" s="27">
        <f t="shared" si="2"/>
        <v>12</v>
      </c>
      <c r="AC17" s="25">
        <f t="shared" si="8"/>
        <v>3</v>
      </c>
      <c r="AD17" s="19">
        <f t="shared" si="9"/>
        <v>31</v>
      </c>
      <c r="AE17" s="142">
        <f t="shared" si="10"/>
        <v>2</v>
      </c>
      <c r="AF17" s="28" t="str">
        <f t="shared" si="11"/>
        <v>x</v>
      </c>
      <c r="AG17" s="29" t="str">
        <f t="shared" si="12"/>
        <v/>
      </c>
      <c r="AH17" s="30" t="str">
        <f t="shared" si="13"/>
        <v/>
      </c>
      <c r="AJ17" s="6"/>
      <c r="AK17" s="6"/>
      <c r="AL17" s="6"/>
      <c r="AM17" s="6" t="s">
        <v>21</v>
      </c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2:49" ht="18" customHeight="1" x14ac:dyDescent="0.2">
      <c r="B18" s="106">
        <v>7</v>
      </c>
      <c r="C18" s="153"/>
      <c r="D18" s="184" t="str">
        <v>Vol</v>
      </c>
      <c r="E18" s="184" t="str">
        <v>Art</v>
      </c>
      <c r="F18" s="185" t="str">
        <v>1a</v>
      </c>
      <c r="G18" s="166" t="str">
        <f t="shared" si="3"/>
        <v>Teiln.</v>
      </c>
      <c r="H18" s="48"/>
      <c r="I18" s="16">
        <v>15.1</v>
      </c>
      <c r="J18" s="140">
        <f t="shared" si="4"/>
        <v>7</v>
      </c>
      <c r="K18" s="112">
        <v>1</v>
      </c>
      <c r="L18" s="114">
        <v>10</v>
      </c>
      <c r="M18" s="114">
        <v>11</v>
      </c>
      <c r="N18" s="108"/>
      <c r="O18" s="18" cm="1">
        <f t="array" ref="O18">IF(K18="","",IF($O$11="Bester",LARGE(K18:N18,1),IF(AND(M18="",N18=""),"",SUM(LARGE(K18:N18,{1;2;3})))))</f>
        <v>22</v>
      </c>
      <c r="P18" s="140">
        <f t="shared" si="5"/>
        <v>15</v>
      </c>
      <c r="Q18" s="112">
        <v>1</v>
      </c>
      <c r="R18" s="114">
        <v>10</v>
      </c>
      <c r="S18" s="114">
        <v>11</v>
      </c>
      <c r="T18" s="114">
        <v>7</v>
      </c>
      <c r="U18" s="19" cm="1">
        <f t="array" ref="U18">IF(Q18="","",IF($U$11="Bester",LARGE(Q18:T18,1),IF(AND(S18="",T18=""),"",SUM(LARGE(Q18:T18,{1;2;3})))))</f>
        <v>28</v>
      </c>
      <c r="V18" s="140">
        <f t="shared" si="6"/>
        <v>14</v>
      </c>
      <c r="W18" s="181">
        <v>2.7789351851851851E-3</v>
      </c>
      <c r="X18" s="140">
        <f t="shared" si="7"/>
        <v>9</v>
      </c>
      <c r="Y18" s="21"/>
      <c r="Z18" s="26">
        <f t="shared" si="0"/>
        <v>7</v>
      </c>
      <c r="AA18" s="27">
        <f t="shared" si="1"/>
        <v>15</v>
      </c>
      <c r="AB18" s="27">
        <f t="shared" si="2"/>
        <v>14</v>
      </c>
      <c r="AC18" s="25">
        <f t="shared" si="8"/>
        <v>9</v>
      </c>
      <c r="AD18" s="19">
        <f t="shared" si="9"/>
        <v>45</v>
      </c>
      <c r="AE18" s="142">
        <f t="shared" si="10"/>
        <v>17</v>
      </c>
      <c r="AF18" s="28" t="str">
        <f t="shared" si="11"/>
        <v/>
      </c>
      <c r="AG18" s="29" t="str">
        <f t="shared" si="12"/>
        <v/>
      </c>
      <c r="AH18" s="30" t="str">
        <f t="shared" si="13"/>
        <v>x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2:49" ht="18" customHeight="1" x14ac:dyDescent="0.2">
      <c r="B19" s="106">
        <v>8</v>
      </c>
      <c r="C19" s="153"/>
      <c r="D19" s="184" t="str">
        <v>Wer</v>
      </c>
      <c r="E19" s="184" t="str">
        <v>Luk</v>
      </c>
      <c r="F19" s="185" t="str">
        <v>1a</v>
      </c>
      <c r="G19" s="166" t="str">
        <f t="shared" si="3"/>
        <v>Ehren</v>
      </c>
      <c r="H19" s="48"/>
      <c r="I19" s="16">
        <v>16.100000000000001</v>
      </c>
      <c r="J19" s="140">
        <f t="shared" si="4"/>
        <v>8</v>
      </c>
      <c r="K19" s="112">
        <v>2</v>
      </c>
      <c r="L19" s="114">
        <v>11</v>
      </c>
      <c r="M19" s="114">
        <v>12</v>
      </c>
      <c r="N19" s="108"/>
      <c r="O19" s="18" cm="1">
        <f t="array" ref="O19">IF(K19="","",IF($O$11="Bester",LARGE(K19:N19,1),IF(AND(M19="",N19=""),"",SUM(LARGE(K19:N19,{1;2;3})))))</f>
        <v>25</v>
      </c>
      <c r="P19" s="140">
        <f t="shared" si="5"/>
        <v>14</v>
      </c>
      <c r="Q19" s="112">
        <v>2</v>
      </c>
      <c r="R19" s="114">
        <v>11</v>
      </c>
      <c r="S19" s="114">
        <v>12</v>
      </c>
      <c r="T19" s="114">
        <v>8</v>
      </c>
      <c r="U19" s="19" cm="1">
        <f t="array" ref="U19">IF(Q19="","",IF($U$11="Bester",LARGE(Q19:T19,1),IF(AND(S19="",T19=""),"",SUM(LARGE(Q19:T19,{1;2;3})))))</f>
        <v>31</v>
      </c>
      <c r="V19" s="140">
        <f t="shared" si="6"/>
        <v>12</v>
      </c>
      <c r="W19" s="181">
        <v>1.3888888888888889E-3</v>
      </c>
      <c r="X19" s="140">
        <f t="shared" si="7"/>
        <v>2</v>
      </c>
      <c r="Y19" s="21"/>
      <c r="Z19" s="26">
        <f t="shared" si="0"/>
        <v>8</v>
      </c>
      <c r="AA19" s="27">
        <f t="shared" si="1"/>
        <v>14</v>
      </c>
      <c r="AB19" s="27">
        <f t="shared" si="2"/>
        <v>12</v>
      </c>
      <c r="AC19" s="25">
        <f t="shared" si="8"/>
        <v>2</v>
      </c>
      <c r="AD19" s="19">
        <f t="shared" si="9"/>
        <v>36</v>
      </c>
      <c r="AE19" s="142">
        <f t="shared" si="10"/>
        <v>4</v>
      </c>
      <c r="AF19" s="28" t="str">
        <f t="shared" si="11"/>
        <v>x</v>
      </c>
      <c r="AG19" s="29" t="str">
        <f t="shared" si="12"/>
        <v/>
      </c>
      <c r="AH19" s="30" t="str">
        <f t="shared" si="13"/>
        <v/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2:49" ht="18" customHeight="1" x14ac:dyDescent="0.2">
      <c r="B20" s="106">
        <v>9</v>
      </c>
      <c r="C20" s="153"/>
      <c r="D20" s="184" t="str">
        <v>Wid</v>
      </c>
      <c r="E20" s="184" t="str">
        <v>Neo</v>
      </c>
      <c r="F20" s="185" t="str">
        <v>1a</v>
      </c>
      <c r="G20" s="166" t="str">
        <f t="shared" si="3"/>
        <v>Sieger</v>
      </c>
      <c r="H20" s="48"/>
      <c r="I20" s="16">
        <v>17.100000000000001</v>
      </c>
      <c r="J20" s="140">
        <f t="shared" si="4"/>
        <v>9</v>
      </c>
      <c r="K20" s="112">
        <v>3</v>
      </c>
      <c r="L20" s="114">
        <v>12</v>
      </c>
      <c r="M20" s="114">
        <v>13</v>
      </c>
      <c r="N20" s="108"/>
      <c r="O20" s="18" cm="1">
        <f t="array" ref="O20">IF(K20="","",IF($O$11="Bester",LARGE(K20:N20,1),IF(AND(M20="",N20=""),"",SUM(LARGE(K20:N20,{1;2;3})))))</f>
        <v>28</v>
      </c>
      <c r="P20" s="140">
        <f t="shared" si="5"/>
        <v>12</v>
      </c>
      <c r="Q20" s="112">
        <v>3</v>
      </c>
      <c r="R20" s="114">
        <v>12</v>
      </c>
      <c r="S20" s="114">
        <v>13</v>
      </c>
      <c r="T20" s="114">
        <v>9</v>
      </c>
      <c r="U20" s="19" cm="1">
        <f t="array" ref="U20">IF(Q20="","",IF($U$11="Bester",LARGE(Q20:T20,1),IF(AND(S20="",T20=""),"",SUM(LARGE(Q20:T20,{1;2;3})))))</f>
        <v>34</v>
      </c>
      <c r="V20" s="140">
        <f t="shared" si="6"/>
        <v>11</v>
      </c>
      <c r="W20" s="181">
        <v>2.0856481481481481E-3</v>
      </c>
      <c r="X20" s="140">
        <f t="shared" si="7"/>
        <v>6</v>
      </c>
      <c r="Y20" s="21"/>
      <c r="Z20" s="26">
        <f t="shared" si="0"/>
        <v>9</v>
      </c>
      <c r="AA20" s="27">
        <f t="shared" si="1"/>
        <v>12</v>
      </c>
      <c r="AB20" s="27">
        <f t="shared" si="2"/>
        <v>11</v>
      </c>
      <c r="AC20" s="25">
        <f t="shared" si="8"/>
        <v>6</v>
      </c>
      <c r="AD20" s="19">
        <f t="shared" si="9"/>
        <v>38</v>
      </c>
      <c r="AE20" s="142">
        <f t="shared" si="10"/>
        <v>7</v>
      </c>
      <c r="AF20" s="28" t="str">
        <f t="shared" si="11"/>
        <v/>
      </c>
      <c r="AG20" s="29" t="str">
        <f t="shared" si="12"/>
        <v>x</v>
      </c>
      <c r="AH20" s="30" t="str">
        <f t="shared" si="13"/>
        <v/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2:49" ht="18" customHeight="1" x14ac:dyDescent="0.2">
      <c r="B21" s="106">
        <v>10</v>
      </c>
      <c r="C21" s="153"/>
      <c r="D21" s="184" t="str">
        <v>Bec</v>
      </c>
      <c r="E21" s="184" t="str">
        <v>Ben</v>
      </c>
      <c r="F21" s="185" t="str">
        <v>1b</v>
      </c>
      <c r="G21" s="166" t="str">
        <f t="shared" si="3"/>
        <v>Sieger</v>
      </c>
      <c r="H21" s="48"/>
      <c r="I21" s="16">
        <v>18.100000000000001</v>
      </c>
      <c r="J21" s="140">
        <f t="shared" si="4"/>
        <v>10</v>
      </c>
      <c r="K21" s="112">
        <v>4</v>
      </c>
      <c r="L21" s="114">
        <v>13</v>
      </c>
      <c r="M21" s="114">
        <v>14</v>
      </c>
      <c r="N21" s="108"/>
      <c r="O21" s="18" cm="1">
        <f t="array" ref="O21">IF(K21="","",IF($O$11="Bester",LARGE(K21:N21,1),IF(AND(M21="",N21=""),"",SUM(LARGE(K21:N21,{1;2;3})))))</f>
        <v>31</v>
      </c>
      <c r="P21" s="140">
        <f t="shared" si="5"/>
        <v>10</v>
      </c>
      <c r="Q21" s="112">
        <v>4</v>
      </c>
      <c r="R21" s="114">
        <v>13</v>
      </c>
      <c r="S21" s="114">
        <v>14</v>
      </c>
      <c r="T21" s="114">
        <v>10</v>
      </c>
      <c r="U21" s="19" cm="1">
        <f t="array" ref="U21">IF(Q21="","",IF($U$11="Bester",LARGE(Q21:T21,1),IF(AND(S21="",T21=""),"",SUM(LARGE(Q21:T21,{1;2;3})))))</f>
        <v>37</v>
      </c>
      <c r="V21" s="140">
        <f t="shared" si="6"/>
        <v>10</v>
      </c>
      <c r="W21" s="181">
        <v>2.7789351851851851E-3</v>
      </c>
      <c r="X21" s="140">
        <f t="shared" si="7"/>
        <v>9</v>
      </c>
      <c r="Y21" s="21"/>
      <c r="Z21" s="26">
        <f t="shared" si="0"/>
        <v>10</v>
      </c>
      <c r="AA21" s="27">
        <f t="shared" si="1"/>
        <v>10</v>
      </c>
      <c r="AB21" s="27">
        <f t="shared" si="2"/>
        <v>10</v>
      </c>
      <c r="AC21" s="25">
        <f t="shared" si="8"/>
        <v>9</v>
      </c>
      <c r="AD21" s="19">
        <f t="shared" si="9"/>
        <v>39</v>
      </c>
      <c r="AE21" s="142">
        <f t="shared" si="10"/>
        <v>8</v>
      </c>
      <c r="AF21" s="28" t="str">
        <f t="shared" si="11"/>
        <v/>
      </c>
      <c r="AG21" s="29" t="str">
        <f t="shared" si="12"/>
        <v>x</v>
      </c>
      <c r="AH21" s="30" t="str">
        <f t="shared" si="13"/>
        <v/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2:49" ht="18" customHeight="1" x14ac:dyDescent="0.2">
      <c r="B22" s="106">
        <v>11</v>
      </c>
      <c r="C22" s="153"/>
      <c r="D22" s="184" t="str">
        <v>Dos</v>
      </c>
      <c r="E22" s="184" t="str">
        <v>Mar</v>
      </c>
      <c r="F22" s="185" t="str">
        <v>1b</v>
      </c>
      <c r="G22" s="166" t="str">
        <f t="shared" si="3"/>
        <v>Teiln.</v>
      </c>
      <c r="H22" s="48"/>
      <c r="I22" s="16">
        <v>19.100000000000001</v>
      </c>
      <c r="J22" s="140">
        <f t="shared" si="4"/>
        <v>11</v>
      </c>
      <c r="K22" s="112">
        <v>5</v>
      </c>
      <c r="L22" s="114">
        <v>14</v>
      </c>
      <c r="M22" s="114">
        <v>15</v>
      </c>
      <c r="N22" s="108"/>
      <c r="O22" s="18" cm="1">
        <f t="array" ref="O22">IF(K22="","",IF($O$11="Bester",LARGE(K22:N22,1),IF(AND(M22="",N22=""),"",SUM(LARGE(K22:N22,{1;2;3})))))</f>
        <v>34</v>
      </c>
      <c r="P22" s="140">
        <f t="shared" si="5"/>
        <v>9</v>
      </c>
      <c r="Q22" s="112">
        <v>5</v>
      </c>
      <c r="R22" s="114">
        <v>14</v>
      </c>
      <c r="S22" s="114">
        <v>15</v>
      </c>
      <c r="T22" s="114">
        <v>11</v>
      </c>
      <c r="U22" s="19" cm="1">
        <f t="array" ref="U22">IF(Q22="","",IF($U$11="Bester",LARGE(Q22:T22,1),IF(AND(S22="",T22=""),"",SUM(LARGE(Q22:T22,{1;2;3})))))</f>
        <v>40</v>
      </c>
      <c r="V22" s="140">
        <f t="shared" si="6"/>
        <v>9</v>
      </c>
      <c r="W22" s="181">
        <v>6.9444444444444441E-3</v>
      </c>
      <c r="X22" s="140">
        <f t="shared" si="7"/>
        <v>19</v>
      </c>
      <c r="Y22" s="21"/>
      <c r="Z22" s="26">
        <f t="shared" si="0"/>
        <v>11</v>
      </c>
      <c r="AA22" s="27">
        <f t="shared" si="1"/>
        <v>9</v>
      </c>
      <c r="AB22" s="27">
        <f t="shared" si="2"/>
        <v>9</v>
      </c>
      <c r="AC22" s="25">
        <f t="shared" si="8"/>
        <v>19</v>
      </c>
      <c r="AD22" s="19">
        <f t="shared" si="9"/>
        <v>48</v>
      </c>
      <c r="AE22" s="142">
        <f t="shared" si="10"/>
        <v>18</v>
      </c>
      <c r="AF22" s="28" t="str">
        <f t="shared" si="11"/>
        <v/>
      </c>
      <c r="AG22" s="29" t="str">
        <f t="shared" si="12"/>
        <v/>
      </c>
      <c r="AH22" s="30" t="str">
        <f t="shared" si="13"/>
        <v>x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2:49" ht="18" customHeight="1" x14ac:dyDescent="0.2">
      <c r="B23" s="106">
        <v>12</v>
      </c>
      <c r="C23" s="153"/>
      <c r="D23" s="184" t="str">
        <v>Hoh</v>
      </c>
      <c r="E23" s="184" t="str">
        <v>Max</v>
      </c>
      <c r="F23" s="185" t="str">
        <v>1b</v>
      </c>
      <c r="G23" s="166" t="str">
        <f t="shared" si="3"/>
        <v>Sieger</v>
      </c>
      <c r="H23" s="48"/>
      <c r="I23" s="16">
        <v>20.100000000000001</v>
      </c>
      <c r="J23" s="140">
        <f t="shared" si="4"/>
        <v>12</v>
      </c>
      <c r="K23" s="112">
        <v>6</v>
      </c>
      <c r="L23" s="114">
        <v>15</v>
      </c>
      <c r="M23" s="114">
        <v>16</v>
      </c>
      <c r="N23" s="108"/>
      <c r="O23" s="18" cm="1">
        <f t="array" ref="O23">IF(K23="","",IF($O$11="Bester",LARGE(K23:N23,1),IF(AND(M23="",N23=""),"",SUM(LARGE(K23:N23,{1;2;3})))))</f>
        <v>37</v>
      </c>
      <c r="P23" s="140">
        <f t="shared" si="5"/>
        <v>8</v>
      </c>
      <c r="Q23" s="112">
        <v>6</v>
      </c>
      <c r="R23" s="114">
        <v>15</v>
      </c>
      <c r="S23" s="114">
        <v>16</v>
      </c>
      <c r="T23" s="114">
        <v>12</v>
      </c>
      <c r="U23" s="19" cm="1">
        <f t="array" ref="U23">IF(Q23="","",IF($U$11="Bester",LARGE(Q23:T23,1),IF(AND(S23="",T23=""),"",SUM(LARGE(Q23:T23,{1;2;3})))))</f>
        <v>43</v>
      </c>
      <c r="V23" s="140">
        <f t="shared" si="6"/>
        <v>8</v>
      </c>
      <c r="W23" s="181">
        <v>6.2418981481481483E-3</v>
      </c>
      <c r="X23" s="140">
        <f t="shared" si="7"/>
        <v>14</v>
      </c>
      <c r="Y23" s="21"/>
      <c r="Z23" s="26">
        <f t="shared" si="0"/>
        <v>12</v>
      </c>
      <c r="AA23" s="27">
        <f t="shared" si="1"/>
        <v>8</v>
      </c>
      <c r="AB23" s="27">
        <f t="shared" si="2"/>
        <v>8</v>
      </c>
      <c r="AC23" s="25">
        <f t="shared" si="8"/>
        <v>14</v>
      </c>
      <c r="AD23" s="19">
        <f t="shared" si="9"/>
        <v>42</v>
      </c>
      <c r="AE23" s="142">
        <f t="shared" si="10"/>
        <v>14</v>
      </c>
      <c r="AF23" s="28" t="str">
        <f t="shared" si="11"/>
        <v/>
      </c>
      <c r="AG23" s="29" t="str">
        <f t="shared" si="12"/>
        <v>x</v>
      </c>
      <c r="AH23" s="30" t="str">
        <f t="shared" si="13"/>
        <v/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2:49" ht="18" customHeight="1" x14ac:dyDescent="0.2">
      <c r="B24" s="106">
        <v>13</v>
      </c>
      <c r="C24" s="153"/>
      <c r="D24" s="184" t="str">
        <v>Jan</v>
      </c>
      <c r="E24" s="184" t="str">
        <v>Raz</v>
      </c>
      <c r="F24" s="185" t="str">
        <v>1b</v>
      </c>
      <c r="G24" s="166" t="str">
        <f t="shared" si="3"/>
        <v>Sieger</v>
      </c>
      <c r="H24" s="48"/>
      <c r="I24" s="16">
        <v>21.1</v>
      </c>
      <c r="J24" s="140">
        <f t="shared" si="4"/>
        <v>13</v>
      </c>
      <c r="K24" s="112">
        <v>7</v>
      </c>
      <c r="L24" s="114">
        <v>16</v>
      </c>
      <c r="M24" s="114">
        <v>17</v>
      </c>
      <c r="N24" s="108"/>
      <c r="O24" s="18" cm="1">
        <f t="array" ref="O24">IF(K24="","",IF($O$11="Bester",LARGE(K24:N24,1),IF(AND(M24="",N24=""),"",SUM(LARGE(K24:N24,{1;2;3})))))</f>
        <v>40</v>
      </c>
      <c r="P24" s="140">
        <f t="shared" si="5"/>
        <v>7</v>
      </c>
      <c r="Q24" s="112">
        <v>7</v>
      </c>
      <c r="R24" s="114">
        <v>16</v>
      </c>
      <c r="S24" s="114">
        <v>17</v>
      </c>
      <c r="T24" s="114">
        <v>13</v>
      </c>
      <c r="U24" s="19" cm="1">
        <f t="array" ref="U24">IF(Q24="","",IF($U$11="Bester",LARGE(Q24:T24,1),IF(AND(S24="",T24=""),"",SUM(LARGE(Q24:T24,{1;2;3})))))</f>
        <v>46</v>
      </c>
      <c r="V24" s="140">
        <f t="shared" si="6"/>
        <v>7</v>
      </c>
      <c r="W24" s="181">
        <v>6.3564814814814803E-3</v>
      </c>
      <c r="X24" s="140">
        <f t="shared" si="7"/>
        <v>15</v>
      </c>
      <c r="Y24" s="21"/>
      <c r="Z24" s="26">
        <f t="shared" si="0"/>
        <v>13</v>
      </c>
      <c r="AA24" s="27">
        <f t="shared" si="1"/>
        <v>7</v>
      </c>
      <c r="AB24" s="27">
        <f t="shared" si="2"/>
        <v>7</v>
      </c>
      <c r="AC24" s="25">
        <f t="shared" si="8"/>
        <v>15</v>
      </c>
      <c r="AD24" s="19">
        <f t="shared" si="9"/>
        <v>42</v>
      </c>
      <c r="AE24" s="142">
        <f t="shared" si="10"/>
        <v>14</v>
      </c>
      <c r="AF24" s="28" t="str">
        <f t="shared" si="11"/>
        <v/>
      </c>
      <c r="AG24" s="29" t="str">
        <f t="shared" si="12"/>
        <v>x</v>
      </c>
      <c r="AH24" s="30" t="str">
        <f t="shared" si="13"/>
        <v/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</row>
    <row r="25" spans="2:49" ht="18" customHeight="1" x14ac:dyDescent="0.2">
      <c r="B25" s="106">
        <v>14</v>
      </c>
      <c r="C25" s="153"/>
      <c r="D25" s="184" t="str">
        <v>Lud</v>
      </c>
      <c r="E25" s="184" t="str">
        <v>Tim</v>
      </c>
      <c r="F25" s="185" t="str">
        <v>1b</v>
      </c>
      <c r="G25" s="166" t="str">
        <f t="shared" si="3"/>
        <v>Sieger</v>
      </c>
      <c r="H25" s="48"/>
      <c r="I25" s="16">
        <v>22.1</v>
      </c>
      <c r="J25" s="140">
        <f t="shared" si="4"/>
        <v>14</v>
      </c>
      <c r="K25" s="112">
        <v>8</v>
      </c>
      <c r="L25" s="114">
        <v>17</v>
      </c>
      <c r="M25" s="114">
        <v>18</v>
      </c>
      <c r="N25" s="108"/>
      <c r="O25" s="18" cm="1">
        <f t="array" ref="O25">IF(K25="","",IF($O$11="Bester",LARGE(K25:N25,1),IF(AND(M25="",N25=""),"",SUM(LARGE(K25:N25,{1;2;3})))))</f>
        <v>43</v>
      </c>
      <c r="P25" s="140">
        <f t="shared" si="5"/>
        <v>6</v>
      </c>
      <c r="Q25" s="112">
        <v>8</v>
      </c>
      <c r="R25" s="114">
        <v>17</v>
      </c>
      <c r="S25" s="114">
        <v>18</v>
      </c>
      <c r="T25" s="114">
        <v>14</v>
      </c>
      <c r="U25" s="19" cm="1">
        <f t="array" ref="U25">IF(Q25="","",IF($U$11="Bester",LARGE(Q25:T25,1),IF(AND(S25="",T25=""),"",SUM(LARGE(Q25:T25,{1;2;3})))))</f>
        <v>49</v>
      </c>
      <c r="V25" s="140">
        <f t="shared" si="6"/>
        <v>6</v>
      </c>
      <c r="W25" s="181">
        <v>5.626157407407407E-3</v>
      </c>
      <c r="X25" s="140">
        <f t="shared" si="7"/>
        <v>13</v>
      </c>
      <c r="Y25" s="21"/>
      <c r="Z25" s="26">
        <f t="shared" si="0"/>
        <v>14</v>
      </c>
      <c r="AA25" s="27">
        <f t="shared" si="1"/>
        <v>6</v>
      </c>
      <c r="AB25" s="27">
        <f t="shared" si="2"/>
        <v>6</v>
      </c>
      <c r="AC25" s="25">
        <f t="shared" si="8"/>
        <v>13</v>
      </c>
      <c r="AD25" s="19">
        <f t="shared" si="9"/>
        <v>39</v>
      </c>
      <c r="AE25" s="142">
        <f t="shared" si="10"/>
        <v>8</v>
      </c>
      <c r="AF25" s="28" t="str">
        <f t="shared" si="11"/>
        <v/>
      </c>
      <c r="AG25" s="29" t="str">
        <f t="shared" si="12"/>
        <v>x</v>
      </c>
      <c r="AH25" s="30" t="str">
        <f t="shared" si="13"/>
        <v/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2:49" ht="18" customHeight="1" x14ac:dyDescent="0.2">
      <c r="B26" s="106">
        <v>15</v>
      </c>
      <c r="C26" s="153"/>
      <c r="D26" s="184" t="str">
        <v>Nie</v>
      </c>
      <c r="E26" s="184" t="str">
        <v>Jul</v>
      </c>
      <c r="F26" s="185" t="str">
        <v>1b</v>
      </c>
      <c r="G26" s="166" t="str">
        <f t="shared" si="3"/>
        <v>Sieger</v>
      </c>
      <c r="H26" s="48"/>
      <c r="I26" s="16">
        <v>23.1</v>
      </c>
      <c r="J26" s="140">
        <f t="shared" si="4"/>
        <v>15</v>
      </c>
      <c r="K26" s="112">
        <v>9</v>
      </c>
      <c r="L26" s="114">
        <v>18</v>
      </c>
      <c r="M26" s="114">
        <v>19</v>
      </c>
      <c r="N26" s="108"/>
      <c r="O26" s="18" cm="1">
        <f t="array" ref="O26">IF(K26="","",IF($O$11="Bester",LARGE(K26:N26,1),IF(AND(M26="",N26=""),"",SUM(LARGE(K26:N26,{1;2;3})))))</f>
        <v>46</v>
      </c>
      <c r="P26" s="140">
        <f t="shared" si="5"/>
        <v>5</v>
      </c>
      <c r="Q26" s="112">
        <v>9</v>
      </c>
      <c r="R26" s="114">
        <v>18</v>
      </c>
      <c r="S26" s="114">
        <v>19</v>
      </c>
      <c r="T26" s="114">
        <v>15</v>
      </c>
      <c r="U26" s="19" cm="1">
        <f t="array" ref="U26">IF(Q26="","",IF($U$11="Bester",LARGE(Q26:T26,1),IF(AND(S26="",T26=""),"",SUM(LARGE(Q26:T26,{1;2;3})))))</f>
        <v>52</v>
      </c>
      <c r="V26" s="140">
        <f t="shared" si="6"/>
        <v>5</v>
      </c>
      <c r="W26" s="181">
        <v>6.3888888888888884E-3</v>
      </c>
      <c r="X26" s="140">
        <f t="shared" si="7"/>
        <v>16</v>
      </c>
      <c r="Y26" s="21"/>
      <c r="Z26" s="26">
        <f t="shared" si="0"/>
        <v>15</v>
      </c>
      <c r="AA26" s="27">
        <f t="shared" si="1"/>
        <v>5</v>
      </c>
      <c r="AB26" s="27">
        <f t="shared" si="2"/>
        <v>5</v>
      </c>
      <c r="AC26" s="25">
        <f t="shared" si="8"/>
        <v>16</v>
      </c>
      <c r="AD26" s="19">
        <f t="shared" si="9"/>
        <v>41</v>
      </c>
      <c r="AE26" s="142">
        <f t="shared" si="10"/>
        <v>11</v>
      </c>
      <c r="AF26" s="28" t="str">
        <f t="shared" si="11"/>
        <v/>
      </c>
      <c r="AG26" s="29" t="str">
        <f t="shared" si="12"/>
        <v>x</v>
      </c>
      <c r="AH26" s="30" t="str">
        <f t="shared" si="13"/>
        <v/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2:49" ht="18" customHeight="1" x14ac:dyDescent="0.2">
      <c r="B27" s="106">
        <v>16</v>
      </c>
      <c r="C27" s="153"/>
      <c r="D27" s="184" t="str">
        <v>Nik</v>
      </c>
      <c r="E27" s="184" t="str">
        <v>Jan</v>
      </c>
      <c r="F27" s="185" t="str">
        <v>1b</v>
      </c>
      <c r="G27" s="166" t="str">
        <f t="shared" si="3"/>
        <v>Ehren</v>
      </c>
      <c r="H27" s="48"/>
      <c r="I27" s="16">
        <v>24.1</v>
      </c>
      <c r="J27" s="140">
        <f t="shared" si="4"/>
        <v>16</v>
      </c>
      <c r="K27" s="112">
        <v>10</v>
      </c>
      <c r="L27" s="114">
        <v>19</v>
      </c>
      <c r="M27" s="114">
        <v>20</v>
      </c>
      <c r="N27" s="108"/>
      <c r="O27" s="18" cm="1">
        <f t="array" ref="O27">IF(K27="","",IF($O$11="Bester",LARGE(K27:N27,1),IF(AND(M27="",N27=""),"",SUM(LARGE(K27:N27,{1;2;3})))))</f>
        <v>49</v>
      </c>
      <c r="P27" s="140">
        <f t="shared" si="5"/>
        <v>4</v>
      </c>
      <c r="Q27" s="112">
        <v>10</v>
      </c>
      <c r="R27" s="114">
        <v>19</v>
      </c>
      <c r="S27" s="114">
        <v>20</v>
      </c>
      <c r="T27" s="114">
        <v>16</v>
      </c>
      <c r="U27" s="19" cm="1">
        <f t="array" ref="U27">IF(Q27="","",IF($U$11="Bester",LARGE(Q27:T27,1),IF(AND(S27="",T27=""),"",SUM(LARGE(Q27:T27,{1;2;3})))))</f>
        <v>55</v>
      </c>
      <c r="V27" s="140">
        <f t="shared" si="6"/>
        <v>4</v>
      </c>
      <c r="W27" s="181">
        <v>5.0127314814814817E-3</v>
      </c>
      <c r="X27" s="140">
        <f t="shared" si="7"/>
        <v>12</v>
      </c>
      <c r="Y27" s="21"/>
      <c r="Z27" s="26">
        <f t="shared" si="0"/>
        <v>16</v>
      </c>
      <c r="AA27" s="27">
        <f t="shared" si="1"/>
        <v>4</v>
      </c>
      <c r="AB27" s="27">
        <f t="shared" si="2"/>
        <v>4</v>
      </c>
      <c r="AC27" s="25">
        <f t="shared" si="8"/>
        <v>12</v>
      </c>
      <c r="AD27" s="19">
        <f t="shared" si="9"/>
        <v>36</v>
      </c>
      <c r="AE27" s="142">
        <f t="shared" si="10"/>
        <v>4</v>
      </c>
      <c r="AF27" s="28" t="str">
        <f t="shared" si="11"/>
        <v>x</v>
      </c>
      <c r="AG27" s="29" t="str">
        <f t="shared" si="12"/>
        <v/>
      </c>
      <c r="AH27" s="30" t="str">
        <f t="shared" si="13"/>
        <v/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2:49" ht="18" customHeight="1" x14ac:dyDescent="0.2">
      <c r="B28" s="106">
        <v>17</v>
      </c>
      <c r="C28" s="153"/>
      <c r="D28" s="184" t="str">
        <v>Pei</v>
      </c>
      <c r="E28" s="184" t="str">
        <v>Ann</v>
      </c>
      <c r="F28" s="185" t="str">
        <v>1b</v>
      </c>
      <c r="G28" s="166" t="str">
        <f t="shared" si="3"/>
        <v>Sieger</v>
      </c>
      <c r="H28" s="48"/>
      <c r="I28" s="16">
        <v>25.1</v>
      </c>
      <c r="J28" s="140">
        <f t="shared" si="4"/>
        <v>17</v>
      </c>
      <c r="K28" s="112">
        <v>11</v>
      </c>
      <c r="L28" s="114">
        <v>20</v>
      </c>
      <c r="M28" s="114">
        <v>21</v>
      </c>
      <c r="N28" s="108"/>
      <c r="O28" s="18" cm="1">
        <f t="array" ref="O28">IF(K28="","",IF($O$11="Bester",LARGE(K28:N28,1),IF(AND(M28="",N28=""),"",SUM(LARGE(K28:N28,{1;2;3})))))</f>
        <v>52</v>
      </c>
      <c r="P28" s="140">
        <f t="shared" si="5"/>
        <v>3</v>
      </c>
      <c r="Q28" s="112">
        <v>11</v>
      </c>
      <c r="R28" s="114">
        <v>20</v>
      </c>
      <c r="S28" s="114">
        <v>21</v>
      </c>
      <c r="T28" s="114">
        <v>17</v>
      </c>
      <c r="U28" s="19" cm="1">
        <f t="array" ref="U28">IF(Q28="","",IF($U$11="Bester",LARGE(Q28:T28,1),IF(AND(S28="",T28=""),"",SUM(LARGE(Q28:T28,{1;2;3})))))</f>
        <v>58</v>
      </c>
      <c r="V28" s="140">
        <f t="shared" si="6"/>
        <v>3</v>
      </c>
      <c r="W28" s="181">
        <v>6.7708333333333336E-3</v>
      </c>
      <c r="X28" s="140">
        <f t="shared" si="7"/>
        <v>18</v>
      </c>
      <c r="Y28" s="21"/>
      <c r="Z28" s="26">
        <f t="shared" si="0"/>
        <v>17</v>
      </c>
      <c r="AA28" s="27">
        <f t="shared" si="1"/>
        <v>3</v>
      </c>
      <c r="AB28" s="27">
        <f t="shared" si="2"/>
        <v>3</v>
      </c>
      <c r="AC28" s="25">
        <f t="shared" si="8"/>
        <v>18</v>
      </c>
      <c r="AD28" s="19">
        <f t="shared" si="9"/>
        <v>41</v>
      </c>
      <c r="AE28" s="142">
        <f t="shared" si="10"/>
        <v>11</v>
      </c>
      <c r="AF28" s="28" t="str">
        <f t="shared" si="11"/>
        <v/>
      </c>
      <c r="AG28" s="29" t="str">
        <f t="shared" si="12"/>
        <v>x</v>
      </c>
      <c r="AH28" s="30" t="str">
        <f t="shared" si="13"/>
        <v/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2:49" ht="18" customHeight="1" x14ac:dyDescent="0.2">
      <c r="B29" s="106">
        <v>18</v>
      </c>
      <c r="C29" s="153"/>
      <c r="D29" s="184" t="str">
        <v>Pil</v>
      </c>
      <c r="E29" s="184" t="str">
        <v>Mar</v>
      </c>
      <c r="F29" s="185" t="str">
        <v>1b</v>
      </c>
      <c r="G29" s="166" t="str">
        <f t="shared" si="3"/>
        <v>Ehren</v>
      </c>
      <c r="H29" s="48"/>
      <c r="I29" s="16">
        <v>26.1</v>
      </c>
      <c r="J29" s="140">
        <f t="shared" si="4"/>
        <v>18</v>
      </c>
      <c r="K29" s="112">
        <v>12</v>
      </c>
      <c r="L29" s="114">
        <v>21</v>
      </c>
      <c r="M29" s="114">
        <v>22</v>
      </c>
      <c r="N29" s="108"/>
      <c r="O29" s="18" cm="1">
        <f t="array" ref="O29">IF(K29="","",IF($O$11="Bester",LARGE(K29:N29,1),IF(AND(M29="",N29=""),"",SUM(LARGE(K29:N29,{1;2;3})))))</f>
        <v>55</v>
      </c>
      <c r="P29" s="140">
        <f t="shared" si="5"/>
        <v>2</v>
      </c>
      <c r="Q29" s="112">
        <v>12</v>
      </c>
      <c r="R29" s="114">
        <v>21</v>
      </c>
      <c r="S29" s="114">
        <v>22</v>
      </c>
      <c r="T29" s="114">
        <v>18</v>
      </c>
      <c r="U29" s="19" cm="1">
        <f t="array" ref="U29">IF(Q29="","",IF($U$11="Bester",LARGE(Q29:T29,1),IF(AND(S29="",T29=""),"",SUM(LARGE(Q29:T29,{1;2;3})))))</f>
        <v>61</v>
      </c>
      <c r="V29" s="140">
        <f t="shared" si="6"/>
        <v>2</v>
      </c>
      <c r="W29" s="181">
        <v>3.2916666666666667E-3</v>
      </c>
      <c r="X29" s="140">
        <f t="shared" si="7"/>
        <v>11</v>
      </c>
      <c r="Y29" s="21"/>
      <c r="Z29" s="26">
        <f t="shared" si="0"/>
        <v>18</v>
      </c>
      <c r="AA29" s="27">
        <f t="shared" si="1"/>
        <v>2</v>
      </c>
      <c r="AB29" s="27">
        <f t="shared" si="2"/>
        <v>2</v>
      </c>
      <c r="AC29" s="25">
        <f t="shared" si="8"/>
        <v>11</v>
      </c>
      <c r="AD29" s="19">
        <f t="shared" si="9"/>
        <v>33</v>
      </c>
      <c r="AE29" s="142">
        <f t="shared" si="10"/>
        <v>3</v>
      </c>
      <c r="AF29" s="28" t="str">
        <f t="shared" si="11"/>
        <v>x</v>
      </c>
      <c r="AG29" s="29" t="str">
        <f t="shared" si="12"/>
        <v/>
      </c>
      <c r="AH29" s="30" t="str">
        <f t="shared" si="13"/>
        <v/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2:49" ht="18" customHeight="1" x14ac:dyDescent="0.2">
      <c r="B30" s="106">
        <v>19</v>
      </c>
      <c r="C30" s="153"/>
      <c r="D30" s="184" t="str">
        <v>Zap</v>
      </c>
      <c r="E30" s="184" t="str">
        <v>Emi</v>
      </c>
      <c r="F30" s="185" t="str">
        <v>1b</v>
      </c>
      <c r="G30" s="166" t="str">
        <f t="shared" si="3"/>
        <v>Ehren</v>
      </c>
      <c r="H30" s="48"/>
      <c r="I30" s="16">
        <v>27.1</v>
      </c>
      <c r="J30" s="140">
        <f t="shared" si="4"/>
        <v>19</v>
      </c>
      <c r="K30" s="112">
        <v>13</v>
      </c>
      <c r="L30" s="114">
        <v>22</v>
      </c>
      <c r="M30" s="114">
        <v>23</v>
      </c>
      <c r="N30" s="108"/>
      <c r="O30" s="18" cm="1">
        <f t="array" ref="O30">IF(K30="","",IF($O$11="Bester",LARGE(K30:N30,1),IF(AND(M30="",N30=""),"",SUM(LARGE(K30:N30,{1;2;3})))))</f>
        <v>58</v>
      </c>
      <c r="P30" s="140">
        <f t="shared" si="5"/>
        <v>1</v>
      </c>
      <c r="Q30" s="112">
        <v>13</v>
      </c>
      <c r="R30" s="114">
        <v>22</v>
      </c>
      <c r="S30" s="114">
        <v>23</v>
      </c>
      <c r="T30" s="114">
        <v>19</v>
      </c>
      <c r="U30" s="19" cm="1">
        <f t="array" ref="U30">IF(Q30="","",IF($U$11="Bester",LARGE(Q30:T30,1),IF(AND(S30="",T30=""),"",SUM(LARGE(Q30:T30,{1;2;3})))))</f>
        <v>64</v>
      </c>
      <c r="V30" s="140">
        <f t="shared" si="6"/>
        <v>1</v>
      </c>
      <c r="W30" s="181">
        <v>2.46875E-3</v>
      </c>
      <c r="X30" s="140">
        <f t="shared" si="7"/>
        <v>8</v>
      </c>
      <c r="Y30" s="21"/>
      <c r="Z30" s="26">
        <f t="shared" si="0"/>
        <v>19</v>
      </c>
      <c r="AA30" s="27">
        <f t="shared" si="1"/>
        <v>1</v>
      </c>
      <c r="AB30" s="27">
        <f t="shared" si="2"/>
        <v>1</v>
      </c>
      <c r="AC30" s="25">
        <f t="shared" si="8"/>
        <v>8</v>
      </c>
      <c r="AD30" s="19">
        <f t="shared" si="9"/>
        <v>29</v>
      </c>
      <c r="AE30" s="142">
        <f t="shared" si="10"/>
        <v>1</v>
      </c>
      <c r="AF30" s="28" t="str">
        <f t="shared" si="11"/>
        <v>x</v>
      </c>
      <c r="AG30" s="29" t="str">
        <f t="shared" si="12"/>
        <v/>
      </c>
      <c r="AH30" s="30" t="str">
        <f t="shared" si="13"/>
        <v/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2:49" ht="18" customHeight="1" x14ac:dyDescent="0.2">
      <c r="B31" s="106">
        <v>20</v>
      </c>
      <c r="C31" s="153"/>
      <c r="D31" s="184"/>
      <c r="E31" s="184"/>
      <c r="F31" s="185"/>
      <c r="G31" s="166" t="str">
        <f t="shared" si="3"/>
        <v/>
      </c>
      <c r="H31" s="48"/>
      <c r="I31" s="16"/>
      <c r="J31" s="140" t="str">
        <f t="shared" si="4"/>
        <v/>
      </c>
      <c r="K31" s="112"/>
      <c r="L31" s="114"/>
      <c r="M31" s="114"/>
      <c r="N31" s="108"/>
      <c r="O31" s="18" t="str" cm="1">
        <f t="array" ref="O31">IF(K31="","",IF($O$11="Bester",LARGE(K31:N31,1),IF(AND(M31="",N31=""),"",SUM(LARGE(K31:N31,{1;2;3})))))</f>
        <v/>
      </c>
      <c r="P31" s="140" t="str">
        <f t="shared" si="5"/>
        <v/>
      </c>
      <c r="Q31" s="112"/>
      <c r="R31" s="114"/>
      <c r="S31" s="114"/>
      <c r="T31" s="114"/>
      <c r="U31" s="19" t="str" cm="1">
        <f t="array" ref="U31">IF(Q31="","",IF($U$11="Bester",LARGE(Q31:T31,1),IF(AND(S31="",T31=""),"",SUM(LARGE(Q31:T31,{1;2;3})))))</f>
        <v/>
      </c>
      <c r="V31" s="140" t="str">
        <f t="shared" si="6"/>
        <v/>
      </c>
      <c r="W31" s="181"/>
      <c r="X31" s="140" t="str">
        <f t="shared" si="7"/>
        <v/>
      </c>
      <c r="Y31" s="21"/>
      <c r="Z31" s="26" t="str">
        <f t="shared" si="0"/>
        <v/>
      </c>
      <c r="AA31" s="27" t="str">
        <f t="shared" si="1"/>
        <v/>
      </c>
      <c r="AB31" s="27" t="str">
        <f t="shared" si="2"/>
        <v/>
      </c>
      <c r="AC31" s="25" t="str">
        <f t="shared" si="8"/>
        <v/>
      </c>
      <c r="AD31" s="19" t="str">
        <f t="shared" si="9"/>
        <v/>
      </c>
      <c r="AE31" s="142" t="str">
        <f t="shared" si="10"/>
        <v/>
      </c>
      <c r="AF31" s="28" t="str">
        <f t="shared" si="11"/>
        <v/>
      </c>
      <c r="AG31" s="29" t="str">
        <f t="shared" si="12"/>
        <v/>
      </c>
      <c r="AH31" s="30" t="str">
        <f t="shared" si="13"/>
        <v/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2:49" ht="18" customHeight="1" x14ac:dyDescent="0.2">
      <c r="B32" s="106">
        <v>21</v>
      </c>
      <c r="C32" s="153"/>
      <c r="D32" s="184"/>
      <c r="E32" s="184"/>
      <c r="F32" s="185"/>
      <c r="G32" s="166" t="str">
        <f t="shared" si="3"/>
        <v/>
      </c>
      <c r="H32" s="48"/>
      <c r="I32" s="16"/>
      <c r="J32" s="140" t="str">
        <f t="shared" si="4"/>
        <v/>
      </c>
      <c r="K32" s="112"/>
      <c r="L32" s="114"/>
      <c r="M32" s="114"/>
      <c r="N32" s="108"/>
      <c r="O32" s="18" t="str" cm="1">
        <f t="array" ref="O32">IF(K32="","",IF($O$11="Bester",LARGE(K32:N32,1),IF(AND(M32="",N32=""),"",SUM(LARGE(K32:N32,{1;2;3})))))</f>
        <v/>
      </c>
      <c r="P32" s="140" t="str">
        <f t="shared" si="5"/>
        <v/>
      </c>
      <c r="Q32" s="112"/>
      <c r="R32" s="114"/>
      <c r="S32" s="114"/>
      <c r="T32" s="114"/>
      <c r="U32" s="19" t="str" cm="1">
        <f t="array" ref="U32">IF(Q32="","",IF($U$11="Bester",LARGE(Q32:T32,1),IF(AND(S32="",T32=""),"",SUM(LARGE(Q32:T32,{1;2;3})))))</f>
        <v/>
      </c>
      <c r="V32" s="140" t="str">
        <f t="shared" si="6"/>
        <v/>
      </c>
      <c r="W32" s="181"/>
      <c r="X32" s="140" t="str">
        <f t="shared" si="7"/>
        <v/>
      </c>
      <c r="Y32" s="21"/>
      <c r="Z32" s="26" t="str">
        <f t="shared" si="0"/>
        <v/>
      </c>
      <c r="AA32" s="27" t="str">
        <f t="shared" si="1"/>
        <v/>
      </c>
      <c r="AB32" s="27" t="str">
        <f t="shared" si="2"/>
        <v/>
      </c>
      <c r="AC32" s="25" t="str">
        <f t="shared" si="8"/>
        <v/>
      </c>
      <c r="AD32" s="19" t="str">
        <f t="shared" si="9"/>
        <v/>
      </c>
      <c r="AE32" s="142" t="str">
        <f t="shared" si="10"/>
        <v/>
      </c>
      <c r="AF32" s="28" t="str">
        <f t="shared" si="11"/>
        <v/>
      </c>
      <c r="AG32" s="29" t="str">
        <f t="shared" si="12"/>
        <v/>
      </c>
      <c r="AH32" s="30" t="str">
        <f t="shared" si="13"/>
        <v/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2:49" ht="18" customHeight="1" x14ac:dyDescent="0.2">
      <c r="B33" s="106">
        <v>22</v>
      </c>
      <c r="C33" s="153"/>
      <c r="D33" s="184"/>
      <c r="E33" s="184"/>
      <c r="F33" s="185"/>
      <c r="G33" s="166" t="str">
        <f t="shared" si="3"/>
        <v/>
      </c>
      <c r="H33" s="48"/>
      <c r="I33" s="16"/>
      <c r="J33" s="140" t="str">
        <f t="shared" si="4"/>
        <v/>
      </c>
      <c r="K33" s="112"/>
      <c r="L33" s="114"/>
      <c r="M33" s="114"/>
      <c r="N33" s="108"/>
      <c r="O33" s="18" t="str" cm="1">
        <f t="array" ref="O33">IF(K33="","",IF($O$11="Bester",LARGE(K33:N33,1),IF(AND(M33="",N33=""),"",SUM(LARGE(K33:N33,{1;2;3})))))</f>
        <v/>
      </c>
      <c r="P33" s="140" t="str">
        <f t="shared" si="5"/>
        <v/>
      </c>
      <c r="Q33" s="112"/>
      <c r="R33" s="114"/>
      <c r="S33" s="114"/>
      <c r="T33" s="114"/>
      <c r="U33" s="19" t="str" cm="1">
        <f t="array" ref="U33">IF(Q33="","",IF($U$11="Bester",LARGE(Q33:T33,1),IF(AND(S33="",T33=""),"",SUM(LARGE(Q33:T33,{1;2;3})))))</f>
        <v/>
      </c>
      <c r="V33" s="140" t="str">
        <f t="shared" si="6"/>
        <v/>
      </c>
      <c r="W33" s="181"/>
      <c r="X33" s="140" t="str">
        <f t="shared" si="7"/>
        <v/>
      </c>
      <c r="Y33" s="21"/>
      <c r="Z33" s="26" t="str">
        <f t="shared" si="0"/>
        <v/>
      </c>
      <c r="AA33" s="27" t="str">
        <f t="shared" si="1"/>
        <v/>
      </c>
      <c r="AB33" s="27" t="str">
        <f t="shared" si="2"/>
        <v/>
      </c>
      <c r="AC33" s="25" t="str">
        <f t="shared" si="8"/>
        <v/>
      </c>
      <c r="AD33" s="19" t="str">
        <f t="shared" si="9"/>
        <v/>
      </c>
      <c r="AE33" s="142" t="str">
        <f t="shared" si="10"/>
        <v/>
      </c>
      <c r="AF33" s="28" t="str">
        <f t="shared" si="11"/>
        <v/>
      </c>
      <c r="AG33" s="29" t="str">
        <f t="shared" si="12"/>
        <v/>
      </c>
      <c r="AH33" s="30" t="str">
        <f t="shared" si="13"/>
        <v/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2:49" ht="18" customHeight="1" x14ac:dyDescent="0.2">
      <c r="B34" s="106">
        <v>23</v>
      </c>
      <c r="C34" s="153"/>
      <c r="D34" s="184"/>
      <c r="E34" s="184"/>
      <c r="F34" s="185"/>
      <c r="G34" s="166" t="str">
        <f t="shared" si="3"/>
        <v/>
      </c>
      <c r="H34" s="48"/>
      <c r="I34" s="16"/>
      <c r="J34" s="140" t="str">
        <f t="shared" si="4"/>
        <v/>
      </c>
      <c r="K34" s="112"/>
      <c r="L34" s="108"/>
      <c r="M34" s="108"/>
      <c r="N34" s="108"/>
      <c r="O34" s="18" t="str" cm="1">
        <f t="array" ref="O34">IF(K34="","",IF($O$11="Bester",LARGE(K34:N34,1),IF(AND(M34="",N34=""),"",SUM(LARGE(K34:N34,{1;2;3})))))</f>
        <v/>
      </c>
      <c r="P34" s="140" t="str">
        <f t="shared" si="5"/>
        <v/>
      </c>
      <c r="Q34" s="112"/>
      <c r="R34" s="114"/>
      <c r="S34" s="114"/>
      <c r="T34" s="114"/>
      <c r="U34" s="19" t="str" cm="1">
        <f t="array" ref="U34">IF(Q34="","",IF($U$11="Bester",LARGE(Q34:T34,1),IF(AND(S34="",T34=""),"",SUM(LARGE(Q34:T34,{1;2;3})))))</f>
        <v/>
      </c>
      <c r="V34" s="140" t="str">
        <f t="shared" si="6"/>
        <v/>
      </c>
      <c r="W34" s="16"/>
      <c r="X34" s="140" t="str">
        <f t="shared" si="7"/>
        <v/>
      </c>
      <c r="Y34" s="21"/>
      <c r="Z34" s="26" t="str">
        <f t="shared" si="0"/>
        <v/>
      </c>
      <c r="AA34" s="27" t="str">
        <f t="shared" si="1"/>
        <v/>
      </c>
      <c r="AB34" s="27" t="str">
        <f t="shared" si="2"/>
        <v/>
      </c>
      <c r="AC34" s="25" t="str">
        <f t="shared" si="8"/>
        <v/>
      </c>
      <c r="AD34" s="19" t="str">
        <f t="shared" si="9"/>
        <v/>
      </c>
      <c r="AE34" s="142" t="str">
        <f t="shared" si="10"/>
        <v/>
      </c>
      <c r="AF34" s="28" t="str">
        <f t="shared" si="11"/>
        <v/>
      </c>
      <c r="AG34" s="29" t="str">
        <f t="shared" si="12"/>
        <v/>
      </c>
      <c r="AH34" s="30" t="str">
        <f t="shared" si="13"/>
        <v/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2:49" ht="18" customHeight="1" x14ac:dyDescent="0.2">
      <c r="B35" s="106">
        <v>24</v>
      </c>
      <c r="C35" s="153"/>
      <c r="D35" s="184"/>
      <c r="E35" s="184"/>
      <c r="F35" s="185"/>
      <c r="G35" s="166" t="str">
        <f t="shared" si="3"/>
        <v/>
      </c>
      <c r="H35" s="48"/>
      <c r="I35" s="16"/>
      <c r="J35" s="140" t="str">
        <f t="shared" si="4"/>
        <v/>
      </c>
      <c r="K35" s="112"/>
      <c r="L35" s="108"/>
      <c r="M35" s="108"/>
      <c r="N35" s="108"/>
      <c r="O35" s="18" t="str" cm="1">
        <f t="array" ref="O35">IF(K35="","",IF($O$11="Bester",LARGE(K35:N35,1),IF(AND(M35="",N35=""),"",SUM(LARGE(K35:N35,{1;2;3})))))</f>
        <v/>
      </c>
      <c r="P35" s="140" t="str">
        <f t="shared" si="5"/>
        <v/>
      </c>
      <c r="Q35" s="112"/>
      <c r="R35" s="114"/>
      <c r="S35" s="114"/>
      <c r="T35" s="114"/>
      <c r="U35" s="19" t="str" cm="1">
        <f t="array" ref="U35">IF(Q35="","",IF($U$11="Bester",LARGE(Q35:T35,1),IF(AND(S35="",T35=""),"",SUM(LARGE(Q35:T35,{1;2;3})))))</f>
        <v/>
      </c>
      <c r="V35" s="140" t="str">
        <f t="shared" si="6"/>
        <v/>
      </c>
      <c r="W35" s="16"/>
      <c r="X35" s="140" t="str">
        <f t="shared" si="7"/>
        <v/>
      </c>
      <c r="Y35" s="21"/>
      <c r="Z35" s="26" t="str">
        <f t="shared" si="0"/>
        <v/>
      </c>
      <c r="AA35" s="27" t="str">
        <f t="shared" si="1"/>
        <v/>
      </c>
      <c r="AB35" s="27" t="str">
        <f t="shared" si="2"/>
        <v/>
      </c>
      <c r="AC35" s="25" t="str">
        <f t="shared" si="8"/>
        <v/>
      </c>
      <c r="AD35" s="19" t="str">
        <f t="shared" si="9"/>
        <v/>
      </c>
      <c r="AE35" s="142" t="str">
        <f t="shared" si="10"/>
        <v/>
      </c>
      <c r="AF35" s="28" t="str">
        <f t="shared" si="11"/>
        <v/>
      </c>
      <c r="AG35" s="29" t="str">
        <f t="shared" si="12"/>
        <v/>
      </c>
      <c r="AH35" s="30" t="str">
        <f t="shared" si="13"/>
        <v/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2:49" ht="18" customHeight="1" x14ac:dyDescent="0.2">
      <c r="B36" s="106">
        <v>25</v>
      </c>
      <c r="C36" s="153"/>
      <c r="D36" s="184"/>
      <c r="E36" s="184"/>
      <c r="F36" s="185"/>
      <c r="G36" s="166" t="str">
        <f t="shared" si="3"/>
        <v/>
      </c>
      <c r="H36" s="48"/>
      <c r="I36" s="16"/>
      <c r="J36" s="140" t="str">
        <f t="shared" si="4"/>
        <v/>
      </c>
      <c r="K36" s="112"/>
      <c r="L36" s="108"/>
      <c r="M36" s="108"/>
      <c r="N36" s="108"/>
      <c r="O36" s="18" t="str" cm="1">
        <f t="array" ref="O36">IF(K36="","",IF($O$11="Bester",LARGE(K36:N36,1),IF(AND(M36="",N36=""),"",SUM(LARGE(K36:N36,{1;2;3})))))</f>
        <v/>
      </c>
      <c r="P36" s="140" t="str">
        <f t="shared" si="5"/>
        <v/>
      </c>
      <c r="Q36" s="112"/>
      <c r="R36" s="114"/>
      <c r="S36" s="114"/>
      <c r="T36" s="114"/>
      <c r="U36" s="19" t="str" cm="1">
        <f t="array" ref="U36">IF(Q36="","",IF($U$11="Bester",LARGE(Q36:T36,1),IF(AND(S36="",T36=""),"",SUM(LARGE(Q36:T36,{1;2;3})))))</f>
        <v/>
      </c>
      <c r="V36" s="140" t="str">
        <f t="shared" si="6"/>
        <v/>
      </c>
      <c r="W36" s="16"/>
      <c r="X36" s="140" t="str">
        <f t="shared" si="7"/>
        <v/>
      </c>
      <c r="Y36" s="21"/>
      <c r="Z36" s="26" t="str">
        <f t="shared" ref="Z36:Z71" si="14">J36</f>
        <v/>
      </c>
      <c r="AA36" s="27" t="str">
        <f t="shared" ref="AA36:AA71" si="15">P36</f>
        <v/>
      </c>
      <c r="AB36" s="27" t="str">
        <f t="shared" ref="AB36:AB71" si="16">V36</f>
        <v/>
      </c>
      <c r="AC36" s="25" t="str">
        <f t="shared" si="8"/>
        <v/>
      </c>
      <c r="AD36" s="19" t="str">
        <f t="shared" si="9"/>
        <v/>
      </c>
      <c r="AE36" s="142" t="str">
        <f t="shared" si="10"/>
        <v/>
      </c>
      <c r="AF36" s="28" t="str">
        <f t="shared" si="11"/>
        <v/>
      </c>
      <c r="AG36" s="29" t="str">
        <f t="shared" si="12"/>
        <v/>
      </c>
      <c r="AH36" s="30" t="str">
        <f t="shared" si="13"/>
        <v/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2:49" ht="18" customHeight="1" x14ac:dyDescent="0.2">
      <c r="B37" s="106">
        <v>26</v>
      </c>
      <c r="C37" s="153"/>
      <c r="D37" s="184"/>
      <c r="E37" s="184"/>
      <c r="F37" s="185"/>
      <c r="G37" s="166" t="str">
        <f t="shared" si="3"/>
        <v/>
      </c>
      <c r="H37" s="48"/>
      <c r="I37" s="16"/>
      <c r="J37" s="140" t="str">
        <f t="shared" si="4"/>
        <v/>
      </c>
      <c r="K37" s="112"/>
      <c r="L37" s="108"/>
      <c r="M37" s="108"/>
      <c r="N37" s="108"/>
      <c r="O37" s="18" t="str" cm="1">
        <f t="array" ref="O37">IF(K37="","",IF($O$11="Bester",LARGE(K37:N37,1),IF(AND(M37="",N37=""),"",SUM(LARGE(K37:N37,{1;2;3})))))</f>
        <v/>
      </c>
      <c r="P37" s="140" t="str">
        <f t="shared" si="5"/>
        <v/>
      </c>
      <c r="Q37" s="112"/>
      <c r="R37" s="114"/>
      <c r="S37" s="114"/>
      <c r="T37" s="114"/>
      <c r="U37" s="19" t="str" cm="1">
        <f t="array" ref="U37">IF(Q37="","",IF($U$11="Bester",LARGE(Q37:T37,1),IF(AND(S37="",T37=""),"",SUM(LARGE(Q37:T37,{1;2;3})))))</f>
        <v/>
      </c>
      <c r="V37" s="140" t="str">
        <f t="shared" si="6"/>
        <v/>
      </c>
      <c r="W37" s="16"/>
      <c r="X37" s="140" t="str">
        <f t="shared" si="7"/>
        <v/>
      </c>
      <c r="Y37" s="21"/>
      <c r="Z37" s="26" t="str">
        <f t="shared" si="14"/>
        <v/>
      </c>
      <c r="AA37" s="27" t="str">
        <f t="shared" si="15"/>
        <v/>
      </c>
      <c r="AB37" s="27" t="str">
        <f t="shared" si="16"/>
        <v/>
      </c>
      <c r="AC37" s="25" t="str">
        <f t="shared" si="8"/>
        <v/>
      </c>
      <c r="AD37" s="19" t="str">
        <f t="shared" si="9"/>
        <v/>
      </c>
      <c r="AE37" s="142" t="str">
        <f t="shared" si="10"/>
        <v/>
      </c>
      <c r="AF37" s="28" t="str">
        <f t="shared" si="11"/>
        <v/>
      </c>
      <c r="AG37" s="29" t="str">
        <f t="shared" si="12"/>
        <v/>
      </c>
      <c r="AH37" s="30" t="str">
        <f t="shared" si="13"/>
        <v/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2:49" ht="18" customHeight="1" x14ac:dyDescent="0.2">
      <c r="B38" s="106">
        <v>27</v>
      </c>
      <c r="C38" s="153"/>
      <c r="D38" s="184"/>
      <c r="E38" s="184"/>
      <c r="F38" s="185"/>
      <c r="G38" s="166" t="str">
        <f t="shared" si="3"/>
        <v/>
      </c>
      <c r="H38" s="48"/>
      <c r="I38" s="16"/>
      <c r="J38" s="140" t="str">
        <f t="shared" si="4"/>
        <v/>
      </c>
      <c r="K38" s="112"/>
      <c r="L38" s="108"/>
      <c r="M38" s="108"/>
      <c r="N38" s="108"/>
      <c r="O38" s="18" t="str" cm="1">
        <f t="array" ref="O38">IF(K38="","",IF($O$11="Bester",LARGE(K38:N38,1),IF(AND(M38="",N38=""),"",SUM(LARGE(K38:N38,{1;2;3})))))</f>
        <v/>
      </c>
      <c r="P38" s="140" t="str">
        <f t="shared" si="5"/>
        <v/>
      </c>
      <c r="Q38" s="112"/>
      <c r="R38" s="114"/>
      <c r="S38" s="114"/>
      <c r="T38" s="114"/>
      <c r="U38" s="19" t="str" cm="1">
        <f t="array" ref="U38">IF(Q38="","",IF($U$11="Bester",LARGE(Q38:T38,1),IF(AND(S38="",T38=""),"",SUM(LARGE(Q38:T38,{1;2;3})))))</f>
        <v/>
      </c>
      <c r="V38" s="140" t="str">
        <f t="shared" si="6"/>
        <v/>
      </c>
      <c r="W38" s="16"/>
      <c r="X38" s="140" t="str">
        <f t="shared" si="7"/>
        <v/>
      </c>
      <c r="Y38" s="21"/>
      <c r="Z38" s="26" t="str">
        <f t="shared" si="14"/>
        <v/>
      </c>
      <c r="AA38" s="27" t="str">
        <f t="shared" si="15"/>
        <v/>
      </c>
      <c r="AB38" s="27" t="str">
        <f t="shared" si="16"/>
        <v/>
      </c>
      <c r="AC38" s="25" t="str">
        <f t="shared" si="8"/>
        <v/>
      </c>
      <c r="AD38" s="19" t="str">
        <f t="shared" si="9"/>
        <v/>
      </c>
      <c r="AE38" s="142" t="str">
        <f t="shared" si="10"/>
        <v/>
      </c>
      <c r="AF38" s="28" t="str">
        <f t="shared" si="11"/>
        <v/>
      </c>
      <c r="AG38" s="29" t="str">
        <f t="shared" si="12"/>
        <v/>
      </c>
      <c r="AH38" s="30" t="str">
        <f t="shared" si="13"/>
        <v/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2:49" ht="18" customHeight="1" x14ac:dyDescent="0.2">
      <c r="B39" s="106">
        <v>28</v>
      </c>
      <c r="C39" s="153"/>
      <c r="D39" s="184"/>
      <c r="E39" s="184"/>
      <c r="F39" s="185"/>
      <c r="G39" s="166" t="str">
        <f t="shared" si="3"/>
        <v/>
      </c>
      <c r="H39" s="48"/>
      <c r="I39" s="16"/>
      <c r="J39" s="140" t="str">
        <f t="shared" si="4"/>
        <v/>
      </c>
      <c r="K39" s="112"/>
      <c r="L39" s="108"/>
      <c r="M39" s="108"/>
      <c r="N39" s="108"/>
      <c r="O39" s="18" t="str" cm="1">
        <f t="array" ref="O39">IF(K39="","",IF($O$11="Bester",LARGE(K39:N39,1),IF(AND(M39="",N39=""),"",SUM(LARGE(K39:N39,{1;2;3})))))</f>
        <v/>
      </c>
      <c r="P39" s="140" t="str">
        <f t="shared" si="5"/>
        <v/>
      </c>
      <c r="Q39" s="112"/>
      <c r="R39" s="114"/>
      <c r="S39" s="114"/>
      <c r="T39" s="114"/>
      <c r="U39" s="19" t="str" cm="1">
        <f t="array" ref="U39">IF(Q39="","",IF($U$11="Bester",LARGE(Q39:T39,1),IF(AND(S39="",T39=""),"",SUM(LARGE(Q39:T39,{1;2;3})))))</f>
        <v/>
      </c>
      <c r="V39" s="140" t="str">
        <f t="shared" si="6"/>
        <v/>
      </c>
      <c r="W39" s="16"/>
      <c r="X39" s="140" t="str">
        <f t="shared" si="7"/>
        <v/>
      </c>
      <c r="Y39" s="21"/>
      <c r="Z39" s="26" t="str">
        <f t="shared" si="14"/>
        <v/>
      </c>
      <c r="AA39" s="27" t="str">
        <f t="shared" si="15"/>
        <v/>
      </c>
      <c r="AB39" s="27" t="str">
        <f t="shared" si="16"/>
        <v/>
      </c>
      <c r="AC39" s="25" t="str">
        <f t="shared" si="8"/>
        <v/>
      </c>
      <c r="AD39" s="19" t="str">
        <f t="shared" si="9"/>
        <v/>
      </c>
      <c r="AE39" s="142" t="str">
        <f t="shared" si="10"/>
        <v/>
      </c>
      <c r="AF39" s="28" t="str">
        <f t="shared" si="11"/>
        <v/>
      </c>
      <c r="AG39" s="29" t="str">
        <f t="shared" si="12"/>
        <v/>
      </c>
      <c r="AH39" s="30" t="str">
        <f t="shared" si="13"/>
        <v/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2:49" ht="18" customHeight="1" x14ac:dyDescent="0.2">
      <c r="B40" s="106">
        <v>29</v>
      </c>
      <c r="C40" s="153"/>
      <c r="D40" s="184"/>
      <c r="E40" s="184"/>
      <c r="F40" s="185"/>
      <c r="G40" s="166" t="str">
        <f t="shared" si="3"/>
        <v/>
      </c>
      <c r="H40" s="48"/>
      <c r="I40" s="16"/>
      <c r="J40" s="140" t="str">
        <f t="shared" si="4"/>
        <v/>
      </c>
      <c r="K40" s="112"/>
      <c r="L40" s="108"/>
      <c r="M40" s="108"/>
      <c r="N40" s="108"/>
      <c r="O40" s="18" t="str" cm="1">
        <f t="array" ref="O40">IF(K40="","",IF($O$11="Bester",LARGE(K40:N40,1),IF(AND(M40="",N40=""),"",SUM(LARGE(K40:N40,{1;2;3})))))</f>
        <v/>
      </c>
      <c r="P40" s="140" t="str">
        <f t="shared" si="5"/>
        <v/>
      </c>
      <c r="Q40" s="112"/>
      <c r="R40" s="114"/>
      <c r="S40" s="114"/>
      <c r="T40" s="114"/>
      <c r="U40" s="19" t="str" cm="1">
        <f t="array" ref="U40">IF(Q40="","",IF($U$11="Bester",LARGE(Q40:T40,1),IF(AND(S40="",T40=""),"",SUM(LARGE(Q40:T40,{1;2;3})))))</f>
        <v/>
      </c>
      <c r="V40" s="140" t="str">
        <f t="shared" si="6"/>
        <v/>
      </c>
      <c r="W40" s="16"/>
      <c r="X40" s="140" t="str">
        <f t="shared" si="7"/>
        <v/>
      </c>
      <c r="Y40" s="21"/>
      <c r="Z40" s="26" t="str">
        <f t="shared" si="14"/>
        <v/>
      </c>
      <c r="AA40" s="27" t="str">
        <f t="shared" si="15"/>
        <v/>
      </c>
      <c r="AB40" s="27" t="str">
        <f t="shared" si="16"/>
        <v/>
      </c>
      <c r="AC40" s="25" t="str">
        <f t="shared" si="8"/>
        <v/>
      </c>
      <c r="AD40" s="19" t="str">
        <f t="shared" si="9"/>
        <v/>
      </c>
      <c r="AE40" s="142" t="str">
        <f t="shared" si="10"/>
        <v/>
      </c>
      <c r="AF40" s="28" t="str">
        <f t="shared" si="11"/>
        <v/>
      </c>
      <c r="AG40" s="29" t="str">
        <f t="shared" si="12"/>
        <v/>
      </c>
      <c r="AH40" s="30" t="str">
        <f t="shared" si="13"/>
        <v/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</row>
    <row r="41" spans="2:49" ht="18" customHeight="1" x14ac:dyDescent="0.2">
      <c r="B41" s="106">
        <v>30</v>
      </c>
      <c r="C41" s="153"/>
      <c r="D41" s="184"/>
      <c r="E41" s="184"/>
      <c r="F41" s="185"/>
      <c r="G41" s="166" t="str">
        <f t="shared" si="3"/>
        <v/>
      </c>
      <c r="H41" s="48"/>
      <c r="I41" s="16"/>
      <c r="J41" s="140" t="str">
        <f t="shared" si="4"/>
        <v/>
      </c>
      <c r="K41" s="112"/>
      <c r="L41" s="108"/>
      <c r="M41" s="108"/>
      <c r="N41" s="108"/>
      <c r="O41" s="18" t="str" cm="1">
        <f t="array" ref="O41">IF(K41="","",IF($O$11="Bester",LARGE(K41:N41,1),IF(AND(M41="",N41=""),"",SUM(LARGE(K41:N41,{1;2;3})))))</f>
        <v/>
      </c>
      <c r="P41" s="140" t="str">
        <f t="shared" si="5"/>
        <v/>
      </c>
      <c r="Q41" s="112"/>
      <c r="R41" s="114"/>
      <c r="S41" s="114"/>
      <c r="T41" s="114"/>
      <c r="U41" s="19" t="str" cm="1">
        <f t="array" ref="U41">IF(Q41="","",IF($U$11="Bester",LARGE(Q41:T41,1),IF(AND(S41="",T41=""),"",SUM(LARGE(Q41:T41,{1;2;3})))))</f>
        <v/>
      </c>
      <c r="V41" s="140" t="str">
        <f t="shared" si="6"/>
        <v/>
      </c>
      <c r="W41" s="16"/>
      <c r="X41" s="140" t="str">
        <f t="shared" si="7"/>
        <v/>
      </c>
      <c r="Y41" s="21"/>
      <c r="Z41" s="26" t="str">
        <f t="shared" si="14"/>
        <v/>
      </c>
      <c r="AA41" s="27" t="str">
        <f t="shared" si="15"/>
        <v/>
      </c>
      <c r="AB41" s="27" t="str">
        <f t="shared" si="16"/>
        <v/>
      </c>
      <c r="AC41" s="25" t="str">
        <f t="shared" si="8"/>
        <v/>
      </c>
      <c r="AD41" s="19" t="str">
        <f t="shared" si="9"/>
        <v/>
      </c>
      <c r="AE41" s="142" t="str">
        <f t="shared" si="10"/>
        <v/>
      </c>
      <c r="AF41" s="28" t="str">
        <f t="shared" si="11"/>
        <v/>
      </c>
      <c r="AG41" s="29" t="str">
        <f t="shared" si="12"/>
        <v/>
      </c>
      <c r="AH41" s="30" t="str">
        <f t="shared" si="13"/>
        <v/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</row>
    <row r="42" spans="2:49" ht="18" customHeight="1" x14ac:dyDescent="0.2">
      <c r="B42" s="106">
        <v>31</v>
      </c>
      <c r="C42" s="153"/>
      <c r="D42" s="184"/>
      <c r="E42" s="184"/>
      <c r="F42" s="185"/>
      <c r="G42" s="166" t="str">
        <f t="shared" si="3"/>
        <v/>
      </c>
      <c r="H42" s="48"/>
      <c r="I42" s="17"/>
      <c r="J42" s="140" t="str">
        <f t="shared" si="4"/>
        <v/>
      </c>
      <c r="K42" s="112"/>
      <c r="L42" s="108"/>
      <c r="M42" s="108"/>
      <c r="N42" s="108"/>
      <c r="O42" s="18" t="str" cm="1">
        <f t="array" ref="O42">IF(K42="","",IF($O$11="Bester",LARGE(K42:N42,1),IF(AND(M42="",N42=""),"",SUM(LARGE(K42:N42,{1;2;3})))))</f>
        <v/>
      </c>
      <c r="P42" s="140" t="str">
        <f t="shared" si="5"/>
        <v/>
      </c>
      <c r="Q42" s="112"/>
      <c r="R42" s="114"/>
      <c r="S42" s="114"/>
      <c r="T42" s="114"/>
      <c r="U42" s="19" t="str" cm="1">
        <f t="array" ref="U42">IF(Q42="","",IF($U$11="Bester",LARGE(Q42:T42,1),IF(AND(S42="",T42=""),"",SUM(LARGE(Q42:T42,{1;2;3})))))</f>
        <v/>
      </c>
      <c r="V42" s="140" t="str">
        <f t="shared" si="6"/>
        <v/>
      </c>
      <c r="W42" s="17"/>
      <c r="X42" s="140" t="str">
        <f t="shared" si="7"/>
        <v/>
      </c>
      <c r="Y42" s="21"/>
      <c r="Z42" s="26" t="str">
        <f t="shared" si="14"/>
        <v/>
      </c>
      <c r="AA42" s="27" t="str">
        <f t="shared" si="15"/>
        <v/>
      </c>
      <c r="AB42" s="27" t="str">
        <f t="shared" si="16"/>
        <v/>
      </c>
      <c r="AC42" s="25" t="str">
        <f t="shared" si="8"/>
        <v/>
      </c>
      <c r="AD42" s="19" t="str">
        <f t="shared" si="9"/>
        <v/>
      </c>
      <c r="AE42" s="142" t="str">
        <f t="shared" si="10"/>
        <v/>
      </c>
      <c r="AF42" s="28" t="str">
        <f t="shared" si="11"/>
        <v/>
      </c>
      <c r="AG42" s="29" t="str">
        <f t="shared" si="12"/>
        <v/>
      </c>
      <c r="AH42" s="30" t="str">
        <f t="shared" si="13"/>
        <v/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2:49" ht="18" customHeight="1" x14ac:dyDescent="0.2">
      <c r="B43" s="106">
        <v>32</v>
      </c>
      <c r="C43" s="153"/>
      <c r="D43" s="184"/>
      <c r="E43" s="184"/>
      <c r="F43" s="185"/>
      <c r="G43" s="166" t="str">
        <f t="shared" si="3"/>
        <v/>
      </c>
      <c r="H43" s="48"/>
      <c r="I43" s="17"/>
      <c r="J43" s="140" t="str">
        <f t="shared" si="4"/>
        <v/>
      </c>
      <c r="K43" s="112"/>
      <c r="L43" s="108"/>
      <c r="M43" s="108"/>
      <c r="N43" s="108"/>
      <c r="O43" s="18" t="str" cm="1">
        <f t="array" ref="O43">IF(K43="","",IF($O$11="Bester",LARGE(K43:N43,1),IF(AND(M43="",N43=""),"",SUM(LARGE(K43:N43,{1;2;3})))))</f>
        <v/>
      </c>
      <c r="P43" s="140" t="str">
        <f t="shared" si="5"/>
        <v/>
      </c>
      <c r="Q43" s="112"/>
      <c r="R43" s="114"/>
      <c r="S43" s="114"/>
      <c r="T43" s="114"/>
      <c r="U43" s="19" t="str" cm="1">
        <f t="array" ref="U43">IF(Q43="","",IF($U$11="Bester",LARGE(Q43:T43,1),IF(AND(S43="",T43=""),"",SUM(LARGE(Q43:T43,{1;2;3})))))</f>
        <v/>
      </c>
      <c r="V43" s="140" t="str">
        <f t="shared" si="6"/>
        <v/>
      </c>
      <c r="W43" s="17"/>
      <c r="X43" s="140" t="str">
        <f t="shared" si="7"/>
        <v/>
      </c>
      <c r="Y43" s="21"/>
      <c r="Z43" s="26" t="str">
        <f t="shared" si="14"/>
        <v/>
      </c>
      <c r="AA43" s="27" t="str">
        <f t="shared" si="15"/>
        <v/>
      </c>
      <c r="AB43" s="27" t="str">
        <f t="shared" si="16"/>
        <v/>
      </c>
      <c r="AC43" s="25" t="str">
        <f t="shared" si="8"/>
        <v/>
      </c>
      <c r="AD43" s="19" t="str">
        <f t="shared" si="9"/>
        <v/>
      </c>
      <c r="AE43" s="142" t="str">
        <f t="shared" si="10"/>
        <v/>
      </c>
      <c r="AF43" s="28" t="str">
        <f t="shared" si="11"/>
        <v/>
      </c>
      <c r="AG43" s="29" t="str">
        <f t="shared" si="12"/>
        <v/>
      </c>
      <c r="AH43" s="30" t="str">
        <f t="shared" si="13"/>
        <v/>
      </c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2:49" ht="18" customHeight="1" x14ac:dyDescent="0.2">
      <c r="B44" s="106">
        <v>33</v>
      </c>
      <c r="C44" s="153"/>
      <c r="D44" s="184"/>
      <c r="E44" s="184"/>
      <c r="F44" s="185"/>
      <c r="G44" s="166" t="str">
        <f t="shared" si="3"/>
        <v/>
      </c>
      <c r="H44" s="48"/>
      <c r="I44" s="17"/>
      <c r="J44" s="140" t="str">
        <f t="shared" si="4"/>
        <v/>
      </c>
      <c r="K44" s="112"/>
      <c r="L44" s="108"/>
      <c r="M44" s="108"/>
      <c r="N44" s="108"/>
      <c r="O44" s="18" t="str" cm="1">
        <f t="array" ref="O44">IF(K44="","",IF($O$11="Bester",LARGE(K44:N44,1),IF(AND(M44="",N44=""),"",SUM(LARGE(K44:N44,{1;2;3})))))</f>
        <v/>
      </c>
      <c r="P44" s="140" t="str">
        <f t="shared" si="5"/>
        <v/>
      </c>
      <c r="Q44" s="112"/>
      <c r="R44" s="114"/>
      <c r="S44" s="114"/>
      <c r="T44" s="114"/>
      <c r="U44" s="19" t="str" cm="1">
        <f t="array" ref="U44">IF(Q44="","",IF($U$11="Bester",LARGE(Q44:T44,1),IF(AND(S44="",T44=""),"",SUM(LARGE(Q44:T44,{1;2;3})))))</f>
        <v/>
      </c>
      <c r="V44" s="140" t="str">
        <f t="shared" si="6"/>
        <v/>
      </c>
      <c r="W44" s="17"/>
      <c r="X44" s="140" t="str">
        <f t="shared" si="7"/>
        <v/>
      </c>
      <c r="Y44" s="21"/>
      <c r="Z44" s="26" t="str">
        <f t="shared" si="14"/>
        <v/>
      </c>
      <c r="AA44" s="27" t="str">
        <f t="shared" si="15"/>
        <v/>
      </c>
      <c r="AB44" s="27" t="str">
        <f t="shared" si="16"/>
        <v/>
      </c>
      <c r="AC44" s="25" t="str">
        <f t="shared" si="8"/>
        <v/>
      </c>
      <c r="AD44" s="19" t="str">
        <f t="shared" si="9"/>
        <v/>
      </c>
      <c r="AE44" s="142" t="str">
        <f t="shared" si="10"/>
        <v/>
      </c>
      <c r="AF44" s="28" t="str">
        <f t="shared" si="11"/>
        <v/>
      </c>
      <c r="AG44" s="29" t="str">
        <f t="shared" si="12"/>
        <v/>
      </c>
      <c r="AH44" s="30" t="str">
        <f t="shared" si="13"/>
        <v/>
      </c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2:49" ht="18" customHeight="1" x14ac:dyDescent="0.2">
      <c r="B45" s="106">
        <v>34</v>
      </c>
      <c r="C45" s="153"/>
      <c r="D45" s="184"/>
      <c r="E45" s="184"/>
      <c r="F45" s="185"/>
      <c r="G45" s="166" t="str">
        <f t="shared" si="3"/>
        <v/>
      </c>
      <c r="H45" s="48"/>
      <c r="I45" s="17"/>
      <c r="J45" s="140" t="str">
        <f t="shared" si="4"/>
        <v/>
      </c>
      <c r="K45" s="112"/>
      <c r="L45" s="108"/>
      <c r="M45" s="108"/>
      <c r="N45" s="108"/>
      <c r="O45" s="18" t="str" cm="1">
        <f t="array" ref="O45">IF(K45="","",IF($O$11="Bester",LARGE(K45:N45,1),IF(AND(M45="",N45=""),"",SUM(LARGE(K45:N45,{1;2;3})))))</f>
        <v/>
      </c>
      <c r="P45" s="140" t="str">
        <f t="shared" si="5"/>
        <v/>
      </c>
      <c r="Q45" s="112"/>
      <c r="R45" s="114"/>
      <c r="S45" s="114"/>
      <c r="T45" s="114"/>
      <c r="U45" s="19" t="str" cm="1">
        <f t="array" ref="U45">IF(Q45="","",IF($U$11="Bester",LARGE(Q45:T45,1),IF(AND(S45="",T45=""),"",SUM(LARGE(Q45:T45,{1;2;3})))))</f>
        <v/>
      </c>
      <c r="V45" s="140" t="str">
        <f t="shared" si="6"/>
        <v/>
      </c>
      <c r="W45" s="17"/>
      <c r="X45" s="140" t="str">
        <f t="shared" si="7"/>
        <v/>
      </c>
      <c r="Y45" s="21"/>
      <c r="Z45" s="26" t="str">
        <f t="shared" si="14"/>
        <v/>
      </c>
      <c r="AA45" s="27" t="str">
        <f t="shared" si="15"/>
        <v/>
      </c>
      <c r="AB45" s="27" t="str">
        <f t="shared" si="16"/>
        <v/>
      </c>
      <c r="AC45" s="25" t="str">
        <f t="shared" si="8"/>
        <v/>
      </c>
      <c r="AD45" s="19" t="str">
        <f t="shared" si="9"/>
        <v/>
      </c>
      <c r="AE45" s="142" t="str">
        <f t="shared" si="10"/>
        <v/>
      </c>
      <c r="AF45" s="28" t="str">
        <f t="shared" si="11"/>
        <v/>
      </c>
      <c r="AG45" s="29" t="str">
        <f t="shared" si="12"/>
        <v/>
      </c>
      <c r="AH45" s="30" t="str">
        <f t="shared" si="13"/>
        <v/>
      </c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2:49" ht="18" customHeight="1" x14ac:dyDescent="0.2">
      <c r="B46" s="106">
        <v>35</v>
      </c>
      <c r="C46" s="153"/>
      <c r="D46" s="184"/>
      <c r="E46" s="184"/>
      <c r="F46" s="185"/>
      <c r="G46" s="166" t="str">
        <f t="shared" si="3"/>
        <v/>
      </c>
      <c r="H46" s="48"/>
      <c r="I46" s="17"/>
      <c r="J46" s="140" t="str">
        <f t="shared" si="4"/>
        <v/>
      </c>
      <c r="K46" s="112"/>
      <c r="L46" s="108"/>
      <c r="M46" s="108"/>
      <c r="N46" s="108"/>
      <c r="O46" s="18" t="str" cm="1">
        <f t="array" ref="O46">IF(K46="","",IF($O$11="Bester",LARGE(K46:N46,1),IF(AND(M46="",N46=""),"",SUM(LARGE(K46:N46,{1;2;3})))))</f>
        <v/>
      </c>
      <c r="P46" s="140" t="str">
        <f t="shared" si="5"/>
        <v/>
      </c>
      <c r="Q46" s="112"/>
      <c r="R46" s="114"/>
      <c r="S46" s="114"/>
      <c r="T46" s="114"/>
      <c r="U46" s="19" t="str" cm="1">
        <f t="array" ref="U46">IF(Q46="","",IF($U$11="Bester",LARGE(Q46:T46,1),IF(AND(S46="",T46=""),"",SUM(LARGE(Q46:T46,{1;2;3})))))</f>
        <v/>
      </c>
      <c r="V46" s="140" t="str">
        <f t="shared" si="6"/>
        <v/>
      </c>
      <c r="W46" s="17"/>
      <c r="X46" s="140" t="str">
        <f t="shared" si="7"/>
        <v/>
      </c>
      <c r="Y46" s="21"/>
      <c r="Z46" s="26" t="str">
        <f t="shared" si="14"/>
        <v/>
      </c>
      <c r="AA46" s="27" t="str">
        <f t="shared" si="15"/>
        <v/>
      </c>
      <c r="AB46" s="27" t="str">
        <f t="shared" si="16"/>
        <v/>
      </c>
      <c r="AC46" s="25" t="str">
        <f t="shared" si="8"/>
        <v/>
      </c>
      <c r="AD46" s="19" t="str">
        <f t="shared" si="9"/>
        <v/>
      </c>
      <c r="AE46" s="142" t="str">
        <f t="shared" si="10"/>
        <v/>
      </c>
      <c r="AF46" s="28" t="str">
        <f t="shared" si="11"/>
        <v/>
      </c>
      <c r="AG46" s="29" t="str">
        <f t="shared" si="12"/>
        <v/>
      </c>
      <c r="AH46" s="30" t="str">
        <f t="shared" si="13"/>
        <v/>
      </c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  <row r="47" spans="2:49" ht="18" customHeight="1" x14ac:dyDescent="0.2">
      <c r="B47" s="106">
        <v>36</v>
      </c>
      <c r="C47" s="153"/>
      <c r="D47" s="184"/>
      <c r="E47" s="184"/>
      <c r="F47" s="185"/>
      <c r="G47" s="166" t="str">
        <f t="shared" si="3"/>
        <v/>
      </c>
      <c r="H47" s="48"/>
      <c r="I47" s="17"/>
      <c r="J47" s="140" t="str">
        <f t="shared" si="4"/>
        <v/>
      </c>
      <c r="K47" s="112"/>
      <c r="L47" s="108"/>
      <c r="M47" s="108"/>
      <c r="N47" s="108"/>
      <c r="O47" s="18" t="str" cm="1">
        <f t="array" ref="O47">IF(K47="","",IF($O$11="Bester",LARGE(K47:N47,1),IF(AND(M47="",N47=""),"",SUM(LARGE(K47:N47,{1;2;3})))))</f>
        <v/>
      </c>
      <c r="P47" s="140" t="str">
        <f t="shared" si="5"/>
        <v/>
      </c>
      <c r="Q47" s="112"/>
      <c r="R47" s="114"/>
      <c r="S47" s="114"/>
      <c r="T47" s="114"/>
      <c r="U47" s="19" t="str" cm="1">
        <f t="array" ref="U47">IF(Q47="","",IF($U$11="Bester",LARGE(Q47:T47,1),IF(AND(S47="",T47=""),"",SUM(LARGE(Q47:T47,{1;2;3})))))</f>
        <v/>
      </c>
      <c r="V47" s="140" t="str">
        <f t="shared" si="6"/>
        <v/>
      </c>
      <c r="W47" s="17"/>
      <c r="X47" s="140" t="str">
        <f t="shared" si="7"/>
        <v/>
      </c>
      <c r="Y47" s="21"/>
      <c r="Z47" s="26" t="str">
        <f t="shared" si="14"/>
        <v/>
      </c>
      <c r="AA47" s="27" t="str">
        <f t="shared" si="15"/>
        <v/>
      </c>
      <c r="AB47" s="27" t="str">
        <f t="shared" si="16"/>
        <v/>
      </c>
      <c r="AC47" s="25" t="str">
        <f t="shared" si="8"/>
        <v/>
      </c>
      <c r="AD47" s="19" t="str">
        <f t="shared" si="9"/>
        <v/>
      </c>
      <c r="AE47" s="142" t="str">
        <f t="shared" si="10"/>
        <v/>
      </c>
      <c r="AF47" s="28" t="str">
        <f t="shared" si="11"/>
        <v/>
      </c>
      <c r="AG47" s="29" t="str">
        <f t="shared" si="12"/>
        <v/>
      </c>
      <c r="AH47" s="30" t="str">
        <f t="shared" si="13"/>
        <v/>
      </c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2:49" ht="18" customHeight="1" x14ac:dyDescent="0.2">
      <c r="B48" s="106">
        <v>37</v>
      </c>
      <c r="C48" s="153"/>
      <c r="D48" s="184"/>
      <c r="E48" s="184"/>
      <c r="F48" s="185"/>
      <c r="G48" s="166" t="str">
        <f t="shared" si="3"/>
        <v/>
      </c>
      <c r="H48" s="48"/>
      <c r="I48" s="17"/>
      <c r="J48" s="140" t="str">
        <f t="shared" si="4"/>
        <v/>
      </c>
      <c r="K48" s="112"/>
      <c r="L48" s="108"/>
      <c r="M48" s="108"/>
      <c r="N48" s="108"/>
      <c r="O48" s="18" t="str" cm="1">
        <f t="array" ref="O48">IF(K48="","",IF($O$11="Bester",LARGE(K48:N48,1),IF(AND(M48="",N48=""),"",SUM(LARGE(K48:N48,{1;2;3})))))</f>
        <v/>
      </c>
      <c r="P48" s="140" t="str">
        <f t="shared" si="5"/>
        <v/>
      </c>
      <c r="Q48" s="112"/>
      <c r="R48" s="114"/>
      <c r="S48" s="114"/>
      <c r="T48" s="114"/>
      <c r="U48" s="19" t="str" cm="1">
        <f t="array" ref="U48">IF(Q48="","",IF($U$11="Bester",LARGE(Q48:T48,1),IF(AND(S48="",T48=""),"",SUM(LARGE(Q48:T48,{1;2;3})))))</f>
        <v/>
      </c>
      <c r="V48" s="140" t="str">
        <f t="shared" si="6"/>
        <v/>
      </c>
      <c r="W48" s="17"/>
      <c r="X48" s="140" t="str">
        <f t="shared" si="7"/>
        <v/>
      </c>
      <c r="Y48" s="21"/>
      <c r="Z48" s="26" t="str">
        <f t="shared" si="14"/>
        <v/>
      </c>
      <c r="AA48" s="27" t="str">
        <f t="shared" si="15"/>
        <v/>
      </c>
      <c r="AB48" s="27" t="str">
        <f t="shared" si="16"/>
        <v/>
      </c>
      <c r="AC48" s="25" t="str">
        <f t="shared" si="8"/>
        <v/>
      </c>
      <c r="AD48" s="19" t="str">
        <f t="shared" si="9"/>
        <v/>
      </c>
      <c r="AE48" s="142" t="str">
        <f t="shared" si="10"/>
        <v/>
      </c>
      <c r="AF48" s="28" t="str">
        <f t="shared" si="11"/>
        <v/>
      </c>
      <c r="AG48" s="29" t="str">
        <f t="shared" si="12"/>
        <v/>
      </c>
      <c r="AH48" s="30" t="str">
        <f t="shared" si="13"/>
        <v/>
      </c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2:49" ht="18" customHeight="1" x14ac:dyDescent="0.2">
      <c r="B49" s="106">
        <v>38</v>
      </c>
      <c r="C49" s="153"/>
      <c r="D49" s="184"/>
      <c r="E49" s="184"/>
      <c r="F49" s="185"/>
      <c r="G49" s="166" t="str">
        <f t="shared" si="3"/>
        <v/>
      </c>
      <c r="H49" s="48"/>
      <c r="I49" s="17"/>
      <c r="J49" s="140" t="str">
        <f t="shared" si="4"/>
        <v/>
      </c>
      <c r="K49" s="112"/>
      <c r="L49" s="108"/>
      <c r="M49" s="108"/>
      <c r="N49" s="108"/>
      <c r="O49" s="18" t="str" cm="1">
        <f t="array" ref="O49">IF(K49="","",IF($O$11="Bester",LARGE(K49:N49,1),IF(AND(M49="",N49=""),"",SUM(LARGE(K49:N49,{1;2;3})))))</f>
        <v/>
      </c>
      <c r="P49" s="140" t="str">
        <f t="shared" si="5"/>
        <v/>
      </c>
      <c r="Q49" s="112"/>
      <c r="R49" s="114"/>
      <c r="S49" s="114"/>
      <c r="T49" s="114"/>
      <c r="U49" s="19" t="str" cm="1">
        <f t="array" ref="U49">IF(Q49="","",IF($U$11="Bester",LARGE(Q49:T49,1),IF(AND(S49="",T49=""),"",SUM(LARGE(Q49:T49,{1;2;3})))))</f>
        <v/>
      </c>
      <c r="V49" s="140" t="str">
        <f t="shared" si="6"/>
        <v/>
      </c>
      <c r="W49" s="17"/>
      <c r="X49" s="140" t="str">
        <f t="shared" si="7"/>
        <v/>
      </c>
      <c r="Y49" s="21"/>
      <c r="Z49" s="26" t="str">
        <f t="shared" si="14"/>
        <v/>
      </c>
      <c r="AA49" s="27" t="str">
        <f t="shared" si="15"/>
        <v/>
      </c>
      <c r="AB49" s="27" t="str">
        <f t="shared" si="16"/>
        <v/>
      </c>
      <c r="AC49" s="25" t="str">
        <f t="shared" si="8"/>
        <v/>
      </c>
      <c r="AD49" s="19" t="str">
        <f t="shared" si="9"/>
        <v/>
      </c>
      <c r="AE49" s="142" t="str">
        <f t="shared" si="10"/>
        <v/>
      </c>
      <c r="AF49" s="28" t="str">
        <f t="shared" si="11"/>
        <v/>
      </c>
      <c r="AG49" s="29" t="str">
        <f t="shared" si="12"/>
        <v/>
      </c>
      <c r="AH49" s="30" t="str">
        <f t="shared" si="13"/>
        <v/>
      </c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2:49" ht="18" customHeight="1" x14ac:dyDescent="0.2">
      <c r="B50" s="106">
        <v>39</v>
      </c>
      <c r="C50" s="153"/>
      <c r="D50" s="184"/>
      <c r="E50" s="184"/>
      <c r="F50" s="185"/>
      <c r="G50" s="166" t="str">
        <f t="shared" si="3"/>
        <v/>
      </c>
      <c r="H50" s="48"/>
      <c r="I50" s="17"/>
      <c r="J50" s="140" t="str">
        <f t="shared" si="4"/>
        <v/>
      </c>
      <c r="K50" s="112"/>
      <c r="L50" s="108"/>
      <c r="M50" s="108"/>
      <c r="N50" s="108"/>
      <c r="O50" s="18" t="str" cm="1">
        <f t="array" ref="O50">IF(K50="","",IF($O$11="Bester",LARGE(K50:N50,1),IF(AND(M50="",N50=""),"",SUM(LARGE(K50:N50,{1;2;3})))))</f>
        <v/>
      </c>
      <c r="P50" s="140" t="str">
        <f t="shared" si="5"/>
        <v/>
      </c>
      <c r="Q50" s="112"/>
      <c r="R50" s="114"/>
      <c r="S50" s="114"/>
      <c r="T50" s="114"/>
      <c r="U50" s="19" t="str" cm="1">
        <f t="array" ref="U50">IF(Q50="","",IF($U$11="Bester",LARGE(Q50:T50,1),IF(AND(S50="",T50=""),"",SUM(LARGE(Q50:T50,{1;2;3})))))</f>
        <v/>
      </c>
      <c r="V50" s="140" t="str">
        <f t="shared" si="6"/>
        <v/>
      </c>
      <c r="W50" s="17"/>
      <c r="X50" s="140" t="str">
        <f t="shared" si="7"/>
        <v/>
      </c>
      <c r="Y50" s="21"/>
      <c r="Z50" s="26" t="str">
        <f t="shared" si="14"/>
        <v/>
      </c>
      <c r="AA50" s="27" t="str">
        <f t="shared" si="15"/>
        <v/>
      </c>
      <c r="AB50" s="27" t="str">
        <f t="shared" si="16"/>
        <v/>
      </c>
      <c r="AC50" s="25" t="str">
        <f t="shared" si="8"/>
        <v/>
      </c>
      <c r="AD50" s="19" t="str">
        <f t="shared" si="9"/>
        <v/>
      </c>
      <c r="AE50" s="142" t="str">
        <f t="shared" si="10"/>
        <v/>
      </c>
      <c r="AF50" s="28" t="str">
        <f t="shared" si="11"/>
        <v/>
      </c>
      <c r="AG50" s="29" t="str">
        <f t="shared" si="12"/>
        <v/>
      </c>
      <c r="AH50" s="30" t="str">
        <f t="shared" si="13"/>
        <v/>
      </c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2:49" ht="18" customHeight="1" x14ac:dyDescent="0.2">
      <c r="B51" s="106">
        <v>40</v>
      </c>
      <c r="C51" s="153"/>
      <c r="D51" s="184"/>
      <c r="E51" s="184"/>
      <c r="F51" s="185"/>
      <c r="G51" s="166" t="str">
        <f t="shared" si="3"/>
        <v/>
      </c>
      <c r="H51" s="48"/>
      <c r="I51" s="17"/>
      <c r="J51" s="140" t="str">
        <f t="shared" si="4"/>
        <v/>
      </c>
      <c r="K51" s="112"/>
      <c r="L51" s="108"/>
      <c r="M51" s="108"/>
      <c r="N51" s="108"/>
      <c r="O51" s="18" t="str" cm="1">
        <f t="array" ref="O51">IF(K51="","",IF($O$11="Bester",LARGE(K51:N51,1),IF(AND(M51="",N51=""),"",SUM(LARGE(K51:N51,{1;2;3})))))</f>
        <v/>
      </c>
      <c r="P51" s="140" t="str">
        <f t="shared" si="5"/>
        <v/>
      </c>
      <c r="Q51" s="112"/>
      <c r="R51" s="114"/>
      <c r="S51" s="114"/>
      <c r="T51" s="114"/>
      <c r="U51" s="19" t="str" cm="1">
        <f t="array" ref="U51">IF(Q51="","",IF($U$11="Bester",LARGE(Q51:T51,1),IF(AND(S51="",T51=""),"",SUM(LARGE(Q51:T51,{1;2;3})))))</f>
        <v/>
      </c>
      <c r="V51" s="140" t="str">
        <f t="shared" si="6"/>
        <v/>
      </c>
      <c r="W51" s="17"/>
      <c r="X51" s="140" t="str">
        <f t="shared" si="7"/>
        <v/>
      </c>
      <c r="Y51" s="21"/>
      <c r="Z51" s="26" t="str">
        <f t="shared" si="14"/>
        <v/>
      </c>
      <c r="AA51" s="27" t="str">
        <f t="shared" si="15"/>
        <v/>
      </c>
      <c r="AB51" s="27" t="str">
        <f t="shared" si="16"/>
        <v/>
      </c>
      <c r="AC51" s="25" t="str">
        <f t="shared" si="8"/>
        <v/>
      </c>
      <c r="AD51" s="19" t="str">
        <f t="shared" si="9"/>
        <v/>
      </c>
      <c r="AE51" s="142" t="str">
        <f t="shared" si="10"/>
        <v/>
      </c>
      <c r="AF51" s="28" t="str">
        <f t="shared" si="11"/>
        <v/>
      </c>
      <c r="AG51" s="29" t="str">
        <f t="shared" si="12"/>
        <v/>
      </c>
      <c r="AH51" s="30" t="str">
        <f t="shared" si="13"/>
        <v/>
      </c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2:49" ht="18" customHeight="1" x14ac:dyDescent="0.2">
      <c r="B52" s="106">
        <v>41</v>
      </c>
      <c r="C52" s="153"/>
      <c r="D52" s="184"/>
      <c r="E52" s="184"/>
      <c r="F52" s="185"/>
      <c r="G52" s="166" t="str">
        <f t="shared" si="3"/>
        <v/>
      </c>
      <c r="H52" s="48"/>
      <c r="I52" s="17"/>
      <c r="J52" s="140" t="str">
        <f t="shared" si="4"/>
        <v/>
      </c>
      <c r="K52" s="112"/>
      <c r="L52" s="108"/>
      <c r="M52" s="108"/>
      <c r="N52" s="108"/>
      <c r="O52" s="18" t="str" cm="1">
        <f t="array" ref="O52">IF(K52="","",IF($O$11="Bester",LARGE(K52:N52,1),IF(AND(M52="",N52=""),"",SUM(LARGE(K52:N52,{1;2;3})))))</f>
        <v/>
      </c>
      <c r="P52" s="140" t="str">
        <f t="shared" si="5"/>
        <v/>
      </c>
      <c r="Q52" s="112"/>
      <c r="R52" s="114"/>
      <c r="S52" s="114"/>
      <c r="T52" s="114"/>
      <c r="U52" s="19" t="str" cm="1">
        <f t="array" ref="U52">IF(Q52="","",IF($U$11="Bester",LARGE(Q52:T52,1),IF(AND(S52="",T52=""),"",SUM(LARGE(Q52:T52,{1;2;3})))))</f>
        <v/>
      </c>
      <c r="V52" s="140" t="str">
        <f t="shared" si="6"/>
        <v/>
      </c>
      <c r="W52" s="17"/>
      <c r="X52" s="140" t="str">
        <f t="shared" si="7"/>
        <v/>
      </c>
      <c r="Y52" s="21"/>
      <c r="Z52" s="26" t="str">
        <f t="shared" si="14"/>
        <v/>
      </c>
      <c r="AA52" s="27" t="str">
        <f t="shared" si="15"/>
        <v/>
      </c>
      <c r="AB52" s="27" t="str">
        <f t="shared" si="16"/>
        <v/>
      </c>
      <c r="AC52" s="25" t="str">
        <f t="shared" si="8"/>
        <v/>
      </c>
      <c r="AD52" s="19" t="str">
        <f t="shared" si="9"/>
        <v/>
      </c>
      <c r="AE52" s="142" t="str">
        <f t="shared" si="10"/>
        <v/>
      </c>
      <c r="AF52" s="28" t="str">
        <f t="shared" si="11"/>
        <v/>
      </c>
      <c r="AG52" s="29" t="str">
        <f t="shared" si="12"/>
        <v/>
      </c>
      <c r="AH52" s="30" t="str">
        <f t="shared" si="13"/>
        <v/>
      </c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</row>
    <row r="53" spans="2:49" ht="18" customHeight="1" x14ac:dyDescent="0.2">
      <c r="B53" s="106">
        <v>42</v>
      </c>
      <c r="C53" s="153"/>
      <c r="D53" s="184"/>
      <c r="E53" s="184"/>
      <c r="F53" s="185"/>
      <c r="G53" s="166" t="str">
        <f t="shared" si="3"/>
        <v/>
      </c>
      <c r="H53" s="48"/>
      <c r="I53" s="17"/>
      <c r="J53" s="140" t="str">
        <f t="shared" si="4"/>
        <v/>
      </c>
      <c r="K53" s="112"/>
      <c r="L53" s="108"/>
      <c r="M53" s="108"/>
      <c r="N53" s="108"/>
      <c r="O53" s="18" t="str" cm="1">
        <f t="array" ref="O53">IF(K53="","",IF($O$11="Bester",LARGE(K53:N53,1),IF(AND(M53="",N53=""),"",SUM(LARGE(K53:N53,{1;2;3})))))</f>
        <v/>
      </c>
      <c r="P53" s="140" t="str">
        <f t="shared" si="5"/>
        <v/>
      </c>
      <c r="Q53" s="112"/>
      <c r="R53" s="114"/>
      <c r="S53" s="114"/>
      <c r="T53" s="114"/>
      <c r="U53" s="19" t="str" cm="1">
        <f t="array" ref="U53">IF(Q53="","",IF($U$11="Bester",LARGE(Q53:T53,1),IF(AND(S53="",T53=""),"",SUM(LARGE(Q53:T53,{1;2;3})))))</f>
        <v/>
      </c>
      <c r="V53" s="140" t="str">
        <f t="shared" si="6"/>
        <v/>
      </c>
      <c r="W53" s="17"/>
      <c r="X53" s="140" t="str">
        <f t="shared" si="7"/>
        <v/>
      </c>
      <c r="Y53" s="21"/>
      <c r="Z53" s="26" t="str">
        <f t="shared" si="14"/>
        <v/>
      </c>
      <c r="AA53" s="27" t="str">
        <f t="shared" si="15"/>
        <v/>
      </c>
      <c r="AB53" s="27" t="str">
        <f t="shared" si="16"/>
        <v/>
      </c>
      <c r="AC53" s="25" t="str">
        <f t="shared" si="8"/>
        <v/>
      </c>
      <c r="AD53" s="19" t="str">
        <f t="shared" si="9"/>
        <v/>
      </c>
      <c r="AE53" s="142" t="str">
        <f t="shared" si="10"/>
        <v/>
      </c>
      <c r="AF53" s="28" t="str">
        <f t="shared" si="11"/>
        <v/>
      </c>
      <c r="AG53" s="29" t="str">
        <f t="shared" si="12"/>
        <v/>
      </c>
      <c r="AH53" s="30" t="str">
        <f t="shared" si="13"/>
        <v/>
      </c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2:49" ht="18" customHeight="1" x14ac:dyDescent="0.2">
      <c r="B54" s="106">
        <v>43</v>
      </c>
      <c r="C54" s="153"/>
      <c r="D54" s="184"/>
      <c r="E54" s="184"/>
      <c r="F54" s="185"/>
      <c r="G54" s="166" t="str">
        <f t="shared" si="3"/>
        <v/>
      </c>
      <c r="H54" s="48"/>
      <c r="I54" s="17"/>
      <c r="J54" s="140" t="str">
        <f t="shared" si="4"/>
        <v/>
      </c>
      <c r="K54" s="112"/>
      <c r="L54" s="108"/>
      <c r="M54" s="108"/>
      <c r="N54" s="108"/>
      <c r="O54" s="18" t="str" cm="1">
        <f t="array" ref="O54">IF(K54="","",IF($O$11="Bester",LARGE(K54:N54,1),IF(AND(M54="",N54=""),"",SUM(LARGE(K54:N54,{1;2;3})))))</f>
        <v/>
      </c>
      <c r="P54" s="140" t="str">
        <f t="shared" si="5"/>
        <v/>
      </c>
      <c r="Q54" s="112"/>
      <c r="R54" s="114"/>
      <c r="S54" s="114"/>
      <c r="T54" s="114"/>
      <c r="U54" s="19" t="str" cm="1">
        <f t="array" ref="U54">IF(Q54="","",IF($U$11="Bester",LARGE(Q54:T54,1),IF(AND(S54="",T54=""),"",SUM(LARGE(Q54:T54,{1;2;3})))))</f>
        <v/>
      </c>
      <c r="V54" s="140" t="str">
        <f t="shared" si="6"/>
        <v/>
      </c>
      <c r="W54" s="17"/>
      <c r="X54" s="140" t="str">
        <f t="shared" si="7"/>
        <v/>
      </c>
      <c r="Y54" s="21"/>
      <c r="Z54" s="26" t="str">
        <f t="shared" si="14"/>
        <v/>
      </c>
      <c r="AA54" s="27" t="str">
        <f t="shared" si="15"/>
        <v/>
      </c>
      <c r="AB54" s="27" t="str">
        <f t="shared" si="16"/>
        <v/>
      </c>
      <c r="AC54" s="25" t="str">
        <f t="shared" si="8"/>
        <v/>
      </c>
      <c r="AD54" s="19" t="str">
        <f t="shared" si="9"/>
        <v/>
      </c>
      <c r="AE54" s="142" t="str">
        <f t="shared" si="10"/>
        <v/>
      </c>
      <c r="AF54" s="28" t="str">
        <f t="shared" si="11"/>
        <v/>
      </c>
      <c r="AG54" s="29" t="str">
        <f t="shared" si="12"/>
        <v/>
      </c>
      <c r="AH54" s="30" t="str">
        <f t="shared" si="13"/>
        <v/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2:49" ht="18" customHeight="1" x14ac:dyDescent="0.2">
      <c r="B55" s="106">
        <v>44</v>
      </c>
      <c r="C55" s="153"/>
      <c r="D55" s="184"/>
      <c r="E55" s="184"/>
      <c r="F55" s="185"/>
      <c r="G55" s="166" t="str">
        <f t="shared" si="3"/>
        <v/>
      </c>
      <c r="H55" s="48"/>
      <c r="I55" s="17"/>
      <c r="J55" s="140" t="str">
        <f t="shared" si="4"/>
        <v/>
      </c>
      <c r="K55" s="112"/>
      <c r="L55" s="108"/>
      <c r="M55" s="108"/>
      <c r="N55" s="108"/>
      <c r="O55" s="18" t="str" cm="1">
        <f t="array" ref="O55">IF(K55="","",IF($O$11="Bester",LARGE(K55:N55,1),IF(AND(M55="",N55=""),"",SUM(LARGE(K55:N55,{1;2;3})))))</f>
        <v/>
      </c>
      <c r="P55" s="140" t="str">
        <f t="shared" si="5"/>
        <v/>
      </c>
      <c r="Q55" s="112"/>
      <c r="R55" s="114"/>
      <c r="S55" s="114"/>
      <c r="T55" s="114"/>
      <c r="U55" s="19" t="str" cm="1">
        <f t="array" ref="U55">IF(Q55="","",IF($U$11="Bester",LARGE(Q55:T55,1),IF(AND(S55="",T55=""),"",SUM(LARGE(Q55:T55,{1;2;3})))))</f>
        <v/>
      </c>
      <c r="V55" s="140" t="str">
        <f t="shared" si="6"/>
        <v/>
      </c>
      <c r="W55" s="17"/>
      <c r="X55" s="140" t="str">
        <f t="shared" si="7"/>
        <v/>
      </c>
      <c r="Y55" s="21"/>
      <c r="Z55" s="26" t="str">
        <f t="shared" si="14"/>
        <v/>
      </c>
      <c r="AA55" s="27" t="str">
        <f t="shared" si="15"/>
        <v/>
      </c>
      <c r="AB55" s="27" t="str">
        <f t="shared" si="16"/>
        <v/>
      </c>
      <c r="AC55" s="25" t="str">
        <f t="shared" si="8"/>
        <v/>
      </c>
      <c r="AD55" s="19" t="str">
        <f t="shared" si="9"/>
        <v/>
      </c>
      <c r="AE55" s="142" t="str">
        <f t="shared" si="10"/>
        <v/>
      </c>
      <c r="AF55" s="28" t="str">
        <f t="shared" si="11"/>
        <v/>
      </c>
      <c r="AG55" s="29" t="str">
        <f t="shared" si="12"/>
        <v/>
      </c>
      <c r="AH55" s="30" t="str">
        <f t="shared" si="13"/>
        <v/>
      </c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2:49" ht="18" customHeight="1" x14ac:dyDescent="0.2">
      <c r="B56" s="106">
        <v>45</v>
      </c>
      <c r="C56" s="153"/>
      <c r="D56" s="184"/>
      <c r="E56" s="184"/>
      <c r="F56" s="185"/>
      <c r="G56" s="166" t="str">
        <f t="shared" si="3"/>
        <v/>
      </c>
      <c r="H56" s="48"/>
      <c r="I56" s="17"/>
      <c r="J56" s="140" t="str">
        <f t="shared" si="4"/>
        <v/>
      </c>
      <c r="K56" s="112"/>
      <c r="L56" s="108"/>
      <c r="M56" s="108"/>
      <c r="N56" s="108"/>
      <c r="O56" s="18" t="str" cm="1">
        <f t="array" ref="O56">IF(K56="","",IF($O$11="Bester",LARGE(K56:N56,1),IF(AND(M56="",N56=""),"",SUM(LARGE(K56:N56,{1;2;3})))))</f>
        <v/>
      </c>
      <c r="P56" s="140" t="str">
        <f t="shared" si="5"/>
        <v/>
      </c>
      <c r="Q56" s="112"/>
      <c r="R56" s="114"/>
      <c r="S56" s="114"/>
      <c r="T56" s="114"/>
      <c r="U56" s="19" t="str" cm="1">
        <f t="array" ref="U56">IF(Q56="","",IF($U$11="Bester",LARGE(Q56:T56,1),IF(AND(S56="",T56=""),"",SUM(LARGE(Q56:T56,{1;2;3})))))</f>
        <v/>
      </c>
      <c r="V56" s="140" t="str">
        <f t="shared" si="6"/>
        <v/>
      </c>
      <c r="W56" s="17"/>
      <c r="X56" s="140" t="str">
        <f t="shared" si="7"/>
        <v/>
      </c>
      <c r="Y56" s="21"/>
      <c r="Z56" s="26" t="str">
        <f t="shared" si="14"/>
        <v/>
      </c>
      <c r="AA56" s="27" t="str">
        <f t="shared" si="15"/>
        <v/>
      </c>
      <c r="AB56" s="27" t="str">
        <f t="shared" si="16"/>
        <v/>
      </c>
      <c r="AC56" s="25" t="str">
        <f t="shared" si="8"/>
        <v/>
      </c>
      <c r="AD56" s="19" t="str">
        <f t="shared" si="9"/>
        <v/>
      </c>
      <c r="AE56" s="142" t="str">
        <f t="shared" si="10"/>
        <v/>
      </c>
      <c r="AF56" s="28" t="str">
        <f t="shared" si="11"/>
        <v/>
      </c>
      <c r="AG56" s="29" t="str">
        <f t="shared" si="12"/>
        <v/>
      </c>
      <c r="AH56" s="30" t="str">
        <f t="shared" si="13"/>
        <v/>
      </c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2:49" ht="18" customHeight="1" x14ac:dyDescent="0.2">
      <c r="B57" s="106">
        <v>46</v>
      </c>
      <c r="C57" s="153"/>
      <c r="D57" s="184"/>
      <c r="E57" s="184"/>
      <c r="F57" s="185"/>
      <c r="G57" s="166" t="str">
        <f t="shared" si="3"/>
        <v/>
      </c>
      <c r="H57" s="48"/>
      <c r="I57" s="17"/>
      <c r="J57" s="140" t="str">
        <f t="shared" si="4"/>
        <v/>
      </c>
      <c r="K57" s="112"/>
      <c r="L57" s="108"/>
      <c r="M57" s="108"/>
      <c r="N57" s="108"/>
      <c r="O57" s="18" t="str" cm="1">
        <f t="array" ref="O57">IF(K57="","",IF($O$11="Bester",LARGE(K57:N57,1),IF(AND(M57="",N57=""),"",SUM(LARGE(K57:N57,{1;2;3})))))</f>
        <v/>
      </c>
      <c r="P57" s="140" t="str">
        <f t="shared" si="5"/>
        <v/>
      </c>
      <c r="Q57" s="112"/>
      <c r="R57" s="114"/>
      <c r="S57" s="114"/>
      <c r="T57" s="114"/>
      <c r="U57" s="19" t="str" cm="1">
        <f t="array" ref="U57">IF(Q57="","",IF($U$11="Bester",LARGE(Q57:T57,1),IF(AND(S57="",T57=""),"",SUM(LARGE(Q57:T57,{1;2;3})))))</f>
        <v/>
      </c>
      <c r="V57" s="140" t="str">
        <f t="shared" si="6"/>
        <v/>
      </c>
      <c r="W57" s="17"/>
      <c r="X57" s="140" t="str">
        <f t="shared" si="7"/>
        <v/>
      </c>
      <c r="Y57" s="21"/>
      <c r="Z57" s="26" t="str">
        <f t="shared" si="14"/>
        <v/>
      </c>
      <c r="AA57" s="27" t="str">
        <f t="shared" si="15"/>
        <v/>
      </c>
      <c r="AB57" s="27" t="str">
        <f t="shared" si="16"/>
        <v/>
      </c>
      <c r="AC57" s="25" t="str">
        <f t="shared" si="8"/>
        <v/>
      </c>
      <c r="AD57" s="19" t="str">
        <f t="shared" si="9"/>
        <v/>
      </c>
      <c r="AE57" s="142" t="str">
        <f t="shared" si="10"/>
        <v/>
      </c>
      <c r="AF57" s="28" t="str">
        <f t="shared" si="11"/>
        <v/>
      </c>
      <c r="AG57" s="29" t="str">
        <f t="shared" si="12"/>
        <v/>
      </c>
      <c r="AH57" s="30" t="str">
        <f t="shared" si="13"/>
        <v/>
      </c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2:49" ht="18" customHeight="1" x14ac:dyDescent="0.2">
      <c r="B58" s="106">
        <v>47</v>
      </c>
      <c r="C58" s="153"/>
      <c r="D58" s="184"/>
      <c r="E58" s="184"/>
      <c r="F58" s="185"/>
      <c r="G58" s="166" t="str">
        <f t="shared" si="3"/>
        <v/>
      </c>
      <c r="H58" s="48"/>
      <c r="I58" s="17"/>
      <c r="J58" s="140" t="str">
        <f t="shared" si="4"/>
        <v/>
      </c>
      <c r="K58" s="112"/>
      <c r="L58" s="108"/>
      <c r="M58" s="108"/>
      <c r="N58" s="108"/>
      <c r="O58" s="18" t="str" cm="1">
        <f t="array" ref="O58">IF(K58="","",IF($O$11="Bester",LARGE(K58:N58,1),IF(AND(M58="",N58=""),"",SUM(LARGE(K58:N58,{1;2;3})))))</f>
        <v/>
      </c>
      <c r="P58" s="140" t="str">
        <f t="shared" si="5"/>
        <v/>
      </c>
      <c r="Q58" s="112"/>
      <c r="R58" s="114"/>
      <c r="S58" s="114"/>
      <c r="T58" s="114"/>
      <c r="U58" s="19" t="str" cm="1">
        <f t="array" ref="U58">IF(Q58="","",IF($U$11="Bester",LARGE(Q58:T58,1),IF(AND(S58="",T58=""),"",SUM(LARGE(Q58:T58,{1;2;3})))))</f>
        <v/>
      </c>
      <c r="V58" s="140" t="str">
        <f t="shared" si="6"/>
        <v/>
      </c>
      <c r="W58" s="17"/>
      <c r="X58" s="140" t="str">
        <f t="shared" si="7"/>
        <v/>
      </c>
      <c r="Y58" s="21"/>
      <c r="Z58" s="26" t="str">
        <f t="shared" si="14"/>
        <v/>
      </c>
      <c r="AA58" s="27" t="str">
        <f t="shared" si="15"/>
        <v/>
      </c>
      <c r="AB58" s="27" t="str">
        <f t="shared" si="16"/>
        <v/>
      </c>
      <c r="AC58" s="25" t="str">
        <f t="shared" si="8"/>
        <v/>
      </c>
      <c r="AD58" s="19" t="str">
        <f t="shared" si="9"/>
        <v/>
      </c>
      <c r="AE58" s="142" t="str">
        <f t="shared" si="10"/>
        <v/>
      </c>
      <c r="AF58" s="28" t="str">
        <f t="shared" si="11"/>
        <v/>
      </c>
      <c r="AG58" s="29" t="str">
        <f t="shared" si="12"/>
        <v/>
      </c>
      <c r="AH58" s="30" t="str">
        <f t="shared" si="13"/>
        <v/>
      </c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2:49" ht="18" customHeight="1" x14ac:dyDescent="0.2">
      <c r="B59" s="106">
        <v>48</v>
      </c>
      <c r="C59" s="153"/>
      <c r="D59" s="184"/>
      <c r="E59" s="184"/>
      <c r="F59" s="185"/>
      <c r="G59" s="166" t="str">
        <f t="shared" si="3"/>
        <v/>
      </c>
      <c r="H59" s="48"/>
      <c r="I59" s="17"/>
      <c r="J59" s="140" t="str">
        <f t="shared" si="4"/>
        <v/>
      </c>
      <c r="K59" s="112"/>
      <c r="L59" s="108"/>
      <c r="M59" s="108"/>
      <c r="N59" s="108"/>
      <c r="O59" s="18" t="str" cm="1">
        <f t="array" ref="O59">IF(K59="","",IF($O$11="Bester",LARGE(K59:N59,1),IF(AND(M59="",N59=""),"",SUM(LARGE(K59:N59,{1;2;3})))))</f>
        <v/>
      </c>
      <c r="P59" s="140" t="str">
        <f t="shared" si="5"/>
        <v/>
      </c>
      <c r="Q59" s="112"/>
      <c r="R59" s="114"/>
      <c r="S59" s="114"/>
      <c r="T59" s="114"/>
      <c r="U59" s="19" t="str" cm="1">
        <f t="array" ref="U59">IF(Q59="","",IF($U$11="Bester",LARGE(Q59:T59,1),IF(AND(S59="",T59=""),"",SUM(LARGE(Q59:T59,{1;2;3})))))</f>
        <v/>
      </c>
      <c r="V59" s="140" t="str">
        <f t="shared" si="6"/>
        <v/>
      </c>
      <c r="W59" s="17"/>
      <c r="X59" s="140" t="str">
        <f t="shared" si="7"/>
        <v/>
      </c>
      <c r="Y59" s="21"/>
      <c r="Z59" s="26" t="str">
        <f t="shared" si="14"/>
        <v/>
      </c>
      <c r="AA59" s="27" t="str">
        <f t="shared" si="15"/>
        <v/>
      </c>
      <c r="AB59" s="27" t="str">
        <f t="shared" si="16"/>
        <v/>
      </c>
      <c r="AC59" s="25" t="str">
        <f t="shared" si="8"/>
        <v/>
      </c>
      <c r="AD59" s="19" t="str">
        <f t="shared" si="9"/>
        <v/>
      </c>
      <c r="AE59" s="142" t="str">
        <f t="shared" si="10"/>
        <v/>
      </c>
      <c r="AF59" s="28" t="str">
        <f t="shared" si="11"/>
        <v/>
      </c>
      <c r="AG59" s="29" t="str">
        <f t="shared" si="12"/>
        <v/>
      </c>
      <c r="AH59" s="30" t="str">
        <f t="shared" si="13"/>
        <v/>
      </c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2:49" ht="18" customHeight="1" x14ac:dyDescent="0.2">
      <c r="B60" s="106">
        <v>49</v>
      </c>
      <c r="C60" s="153"/>
      <c r="D60" s="184"/>
      <c r="E60" s="184"/>
      <c r="F60" s="185"/>
      <c r="G60" s="166" t="str">
        <f t="shared" si="3"/>
        <v/>
      </c>
      <c r="H60" s="48"/>
      <c r="I60" s="17"/>
      <c r="J60" s="140" t="str">
        <f t="shared" si="4"/>
        <v/>
      </c>
      <c r="K60" s="112"/>
      <c r="L60" s="108"/>
      <c r="M60" s="108"/>
      <c r="N60" s="108"/>
      <c r="O60" s="18" t="str" cm="1">
        <f t="array" ref="O60">IF(K60="","",IF($O$11="Bester",LARGE(K60:N60,1),IF(AND(M60="",N60=""),"",SUM(LARGE(K60:N60,{1;2;3})))))</f>
        <v/>
      </c>
      <c r="P60" s="140" t="str">
        <f t="shared" si="5"/>
        <v/>
      </c>
      <c r="Q60" s="112"/>
      <c r="R60" s="114"/>
      <c r="S60" s="114"/>
      <c r="T60" s="114"/>
      <c r="U60" s="19" t="str" cm="1">
        <f t="array" ref="U60">IF(Q60="","",IF($U$11="Bester",LARGE(Q60:T60,1),IF(AND(S60="",T60=""),"",SUM(LARGE(Q60:T60,{1;2;3})))))</f>
        <v/>
      </c>
      <c r="V60" s="140" t="str">
        <f t="shared" si="6"/>
        <v/>
      </c>
      <c r="W60" s="17"/>
      <c r="X60" s="140" t="str">
        <f t="shared" si="7"/>
        <v/>
      </c>
      <c r="Y60" s="21"/>
      <c r="Z60" s="26" t="str">
        <f t="shared" si="14"/>
        <v/>
      </c>
      <c r="AA60" s="27" t="str">
        <f t="shared" si="15"/>
        <v/>
      </c>
      <c r="AB60" s="27" t="str">
        <f t="shared" si="16"/>
        <v/>
      </c>
      <c r="AC60" s="25" t="str">
        <f t="shared" si="8"/>
        <v/>
      </c>
      <c r="AD60" s="19" t="str">
        <f t="shared" si="9"/>
        <v/>
      </c>
      <c r="AE60" s="142" t="str">
        <f t="shared" si="10"/>
        <v/>
      </c>
      <c r="AF60" s="28" t="str">
        <f t="shared" si="11"/>
        <v/>
      </c>
      <c r="AG60" s="29" t="str">
        <f t="shared" si="12"/>
        <v/>
      </c>
      <c r="AH60" s="30" t="str">
        <f t="shared" si="13"/>
        <v/>
      </c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2:49" ht="18" customHeight="1" x14ac:dyDescent="0.2">
      <c r="B61" s="106">
        <v>50</v>
      </c>
      <c r="C61" s="153"/>
      <c r="D61" s="184"/>
      <c r="E61" s="184"/>
      <c r="F61" s="185"/>
      <c r="G61" s="166" t="str">
        <f t="shared" si="3"/>
        <v/>
      </c>
      <c r="H61" s="48"/>
      <c r="I61" s="17"/>
      <c r="J61" s="140" t="str">
        <f t="shared" si="4"/>
        <v/>
      </c>
      <c r="K61" s="112"/>
      <c r="L61" s="108"/>
      <c r="M61" s="108"/>
      <c r="N61" s="108"/>
      <c r="O61" s="18" t="str" cm="1">
        <f t="array" ref="O61">IF(K61="","",IF($O$11="Bester",LARGE(K61:N61,1),IF(AND(M61="",N61=""),"",SUM(LARGE(K61:N61,{1;2;3})))))</f>
        <v/>
      </c>
      <c r="P61" s="140" t="str">
        <f t="shared" si="5"/>
        <v/>
      </c>
      <c r="Q61" s="112"/>
      <c r="R61" s="114"/>
      <c r="S61" s="114"/>
      <c r="T61" s="114"/>
      <c r="U61" s="19" t="str" cm="1">
        <f t="array" ref="U61">IF(Q61="","",IF($U$11="Bester",LARGE(Q61:T61,1),IF(AND(S61="",T61=""),"",SUM(LARGE(Q61:T61,{1;2;3})))))</f>
        <v/>
      </c>
      <c r="V61" s="140" t="str">
        <f t="shared" si="6"/>
        <v/>
      </c>
      <c r="W61" s="17"/>
      <c r="X61" s="140" t="str">
        <f t="shared" si="7"/>
        <v/>
      </c>
      <c r="Y61" s="21"/>
      <c r="Z61" s="26" t="str">
        <f t="shared" si="14"/>
        <v/>
      </c>
      <c r="AA61" s="27" t="str">
        <f t="shared" si="15"/>
        <v/>
      </c>
      <c r="AB61" s="27" t="str">
        <f t="shared" si="16"/>
        <v/>
      </c>
      <c r="AC61" s="25" t="str">
        <f t="shared" si="8"/>
        <v/>
      </c>
      <c r="AD61" s="19" t="str">
        <f t="shared" si="9"/>
        <v/>
      </c>
      <c r="AE61" s="142" t="str">
        <f t="shared" si="10"/>
        <v/>
      </c>
      <c r="AF61" s="28" t="str">
        <f t="shared" si="11"/>
        <v/>
      </c>
      <c r="AG61" s="29" t="str">
        <f t="shared" si="12"/>
        <v/>
      </c>
      <c r="AH61" s="30" t="str">
        <f t="shared" si="13"/>
        <v/>
      </c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2:49" ht="18" customHeight="1" x14ac:dyDescent="0.2">
      <c r="B62" s="106">
        <v>51</v>
      </c>
      <c r="C62" s="153"/>
      <c r="D62" s="184"/>
      <c r="E62" s="184"/>
      <c r="F62" s="185"/>
      <c r="G62" s="166" t="str">
        <f t="shared" si="3"/>
        <v/>
      </c>
      <c r="H62" s="48"/>
      <c r="I62" s="17"/>
      <c r="J62" s="140" t="str">
        <f t="shared" si="4"/>
        <v/>
      </c>
      <c r="K62" s="112"/>
      <c r="L62" s="108"/>
      <c r="M62" s="108"/>
      <c r="N62" s="108"/>
      <c r="O62" s="18" t="str" cm="1">
        <f t="array" ref="O62">IF(K62="","",IF($O$11="Bester",LARGE(K62:N62,1),IF(AND(M62="",N62=""),"",SUM(LARGE(K62:N62,{1;2;3})))))</f>
        <v/>
      </c>
      <c r="P62" s="140" t="str">
        <f t="shared" si="5"/>
        <v/>
      </c>
      <c r="Q62" s="112"/>
      <c r="R62" s="114"/>
      <c r="S62" s="114"/>
      <c r="T62" s="114"/>
      <c r="U62" s="19" t="str" cm="1">
        <f t="array" ref="U62">IF(Q62="","",IF($U$11="Bester",LARGE(Q62:T62,1),IF(AND(S62="",T62=""),"",SUM(LARGE(Q62:T62,{1;2;3})))))</f>
        <v/>
      </c>
      <c r="V62" s="140" t="str">
        <f t="shared" si="6"/>
        <v/>
      </c>
      <c r="W62" s="17"/>
      <c r="X62" s="140" t="str">
        <f t="shared" si="7"/>
        <v/>
      </c>
      <c r="Y62" s="21"/>
      <c r="Z62" s="26" t="str">
        <f t="shared" si="14"/>
        <v/>
      </c>
      <c r="AA62" s="27" t="str">
        <f t="shared" si="15"/>
        <v/>
      </c>
      <c r="AB62" s="27" t="str">
        <f t="shared" si="16"/>
        <v/>
      </c>
      <c r="AC62" s="25" t="str">
        <f t="shared" si="8"/>
        <v/>
      </c>
      <c r="AD62" s="19" t="str">
        <f t="shared" si="9"/>
        <v/>
      </c>
      <c r="AE62" s="142" t="str">
        <f t="shared" si="10"/>
        <v/>
      </c>
      <c r="AF62" s="28" t="str">
        <f t="shared" si="11"/>
        <v/>
      </c>
      <c r="AG62" s="29" t="str">
        <f t="shared" si="12"/>
        <v/>
      </c>
      <c r="AH62" s="30" t="str">
        <f t="shared" si="13"/>
        <v/>
      </c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2:49" ht="18" customHeight="1" x14ac:dyDescent="0.2">
      <c r="B63" s="106">
        <v>52</v>
      </c>
      <c r="C63" s="153"/>
      <c r="D63" s="184"/>
      <c r="E63" s="184"/>
      <c r="F63" s="185"/>
      <c r="G63" s="166" t="str">
        <f t="shared" si="3"/>
        <v/>
      </c>
      <c r="H63" s="48"/>
      <c r="I63" s="17"/>
      <c r="J63" s="140" t="str">
        <f t="shared" si="4"/>
        <v/>
      </c>
      <c r="K63" s="112"/>
      <c r="L63" s="108"/>
      <c r="M63" s="108"/>
      <c r="N63" s="108"/>
      <c r="O63" s="18" t="str" cm="1">
        <f t="array" ref="O63">IF(K63="","",IF($O$11="Bester",LARGE(K63:N63,1),IF(AND(M63="",N63=""),"",SUM(LARGE(K63:N63,{1;2;3})))))</f>
        <v/>
      </c>
      <c r="P63" s="140" t="str">
        <f t="shared" si="5"/>
        <v/>
      </c>
      <c r="Q63" s="112"/>
      <c r="R63" s="114"/>
      <c r="S63" s="114"/>
      <c r="T63" s="114"/>
      <c r="U63" s="19" t="str" cm="1">
        <f t="array" ref="U63">IF(Q63="","",IF($U$11="Bester",LARGE(Q63:T63,1),IF(AND(S63="",T63=""),"",SUM(LARGE(Q63:T63,{1;2;3})))))</f>
        <v/>
      </c>
      <c r="V63" s="140" t="str">
        <f t="shared" si="6"/>
        <v/>
      </c>
      <c r="W63" s="17"/>
      <c r="X63" s="140" t="str">
        <f t="shared" si="7"/>
        <v/>
      </c>
      <c r="Y63" s="21"/>
      <c r="Z63" s="26" t="str">
        <f t="shared" si="14"/>
        <v/>
      </c>
      <c r="AA63" s="27" t="str">
        <f t="shared" si="15"/>
        <v/>
      </c>
      <c r="AB63" s="27" t="str">
        <f t="shared" si="16"/>
        <v/>
      </c>
      <c r="AC63" s="25" t="str">
        <f t="shared" si="8"/>
        <v/>
      </c>
      <c r="AD63" s="19" t="str">
        <f t="shared" si="9"/>
        <v/>
      </c>
      <c r="AE63" s="142" t="str">
        <f t="shared" si="10"/>
        <v/>
      </c>
      <c r="AF63" s="28" t="str">
        <f t="shared" si="11"/>
        <v/>
      </c>
      <c r="AG63" s="29" t="str">
        <f t="shared" si="12"/>
        <v/>
      </c>
      <c r="AH63" s="30" t="str">
        <f t="shared" si="13"/>
        <v/>
      </c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2:49" ht="18" customHeight="1" x14ac:dyDescent="0.2">
      <c r="B64" s="106">
        <v>53</v>
      </c>
      <c r="C64" s="153"/>
      <c r="D64" s="184"/>
      <c r="E64" s="184"/>
      <c r="F64" s="185"/>
      <c r="G64" s="166" t="str">
        <f t="shared" si="3"/>
        <v/>
      </c>
      <c r="H64" s="48"/>
      <c r="I64" s="17"/>
      <c r="J64" s="140" t="str">
        <f t="shared" si="4"/>
        <v/>
      </c>
      <c r="K64" s="112"/>
      <c r="L64" s="108"/>
      <c r="M64" s="108"/>
      <c r="N64" s="108"/>
      <c r="O64" s="18" t="str" cm="1">
        <f t="array" ref="O64">IF(K64="","",IF($O$11="Bester",LARGE(K64:N64,1),IF(AND(M64="",N64=""),"",SUM(LARGE(K64:N64,{1;2;3})))))</f>
        <v/>
      </c>
      <c r="P64" s="140" t="str">
        <f t="shared" si="5"/>
        <v/>
      </c>
      <c r="Q64" s="112"/>
      <c r="R64" s="114"/>
      <c r="S64" s="114"/>
      <c r="T64" s="114"/>
      <c r="U64" s="19" t="str" cm="1">
        <f t="array" ref="U64">IF(Q64="","",IF($U$11="Bester",LARGE(Q64:T64,1),IF(AND(S64="",T64=""),"",SUM(LARGE(Q64:T64,{1;2;3})))))</f>
        <v/>
      </c>
      <c r="V64" s="140" t="str">
        <f t="shared" si="6"/>
        <v/>
      </c>
      <c r="W64" s="17"/>
      <c r="X64" s="140" t="str">
        <f t="shared" si="7"/>
        <v/>
      </c>
      <c r="Y64" s="21"/>
      <c r="Z64" s="26" t="str">
        <f t="shared" si="14"/>
        <v/>
      </c>
      <c r="AA64" s="27" t="str">
        <f t="shared" si="15"/>
        <v/>
      </c>
      <c r="AB64" s="27" t="str">
        <f t="shared" si="16"/>
        <v/>
      </c>
      <c r="AC64" s="25" t="str">
        <f t="shared" si="8"/>
        <v/>
      </c>
      <c r="AD64" s="19" t="str">
        <f t="shared" si="9"/>
        <v/>
      </c>
      <c r="AE64" s="142" t="str">
        <f t="shared" si="10"/>
        <v/>
      </c>
      <c r="AF64" s="28" t="str">
        <f t="shared" si="11"/>
        <v/>
      </c>
      <c r="AG64" s="29" t="str">
        <f t="shared" si="12"/>
        <v/>
      </c>
      <c r="AH64" s="30" t="str">
        <f t="shared" si="13"/>
        <v/>
      </c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  <row r="65" spans="2:49" ht="18" customHeight="1" x14ac:dyDescent="0.2">
      <c r="B65" s="106">
        <v>54</v>
      </c>
      <c r="C65" s="153"/>
      <c r="D65" s="184"/>
      <c r="E65" s="184"/>
      <c r="F65" s="185"/>
      <c r="G65" s="166" t="str">
        <f t="shared" si="3"/>
        <v/>
      </c>
      <c r="H65" s="48"/>
      <c r="I65" s="17"/>
      <c r="J65" s="140" t="str">
        <f t="shared" si="4"/>
        <v/>
      </c>
      <c r="K65" s="112"/>
      <c r="L65" s="108"/>
      <c r="M65" s="108"/>
      <c r="N65" s="108"/>
      <c r="O65" s="18" t="str" cm="1">
        <f t="array" ref="O65">IF(K65="","",IF($O$11="Bester",LARGE(K65:N65,1),IF(AND(M65="",N65=""),"",SUM(LARGE(K65:N65,{1;2;3})))))</f>
        <v/>
      </c>
      <c r="P65" s="140" t="str">
        <f t="shared" si="5"/>
        <v/>
      </c>
      <c r="Q65" s="112"/>
      <c r="R65" s="114"/>
      <c r="S65" s="114"/>
      <c r="T65" s="114"/>
      <c r="U65" s="19" t="str" cm="1">
        <f t="array" ref="U65">IF(Q65="","",IF($U$11="Bester",LARGE(Q65:T65,1),IF(AND(S65="",T65=""),"",SUM(LARGE(Q65:T65,{1;2;3})))))</f>
        <v/>
      </c>
      <c r="V65" s="140" t="str">
        <f t="shared" si="6"/>
        <v/>
      </c>
      <c r="W65" s="17"/>
      <c r="X65" s="140" t="str">
        <f t="shared" si="7"/>
        <v/>
      </c>
      <c r="Y65" s="21"/>
      <c r="Z65" s="26" t="str">
        <f t="shared" si="14"/>
        <v/>
      </c>
      <c r="AA65" s="27" t="str">
        <f t="shared" si="15"/>
        <v/>
      </c>
      <c r="AB65" s="27" t="str">
        <f t="shared" si="16"/>
        <v/>
      </c>
      <c r="AC65" s="25" t="str">
        <f t="shared" si="8"/>
        <v/>
      </c>
      <c r="AD65" s="19" t="str">
        <f t="shared" si="9"/>
        <v/>
      </c>
      <c r="AE65" s="142" t="str">
        <f t="shared" si="10"/>
        <v/>
      </c>
      <c r="AF65" s="28" t="str">
        <f t="shared" si="11"/>
        <v/>
      </c>
      <c r="AG65" s="29" t="str">
        <f t="shared" si="12"/>
        <v/>
      </c>
      <c r="AH65" s="30" t="str">
        <f t="shared" si="13"/>
        <v/>
      </c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</row>
    <row r="66" spans="2:49" ht="18" customHeight="1" x14ac:dyDescent="0.2">
      <c r="B66" s="106">
        <v>55</v>
      </c>
      <c r="C66" s="153"/>
      <c r="D66" s="184"/>
      <c r="E66" s="184"/>
      <c r="F66" s="185"/>
      <c r="G66" s="166" t="str">
        <f t="shared" si="3"/>
        <v/>
      </c>
      <c r="H66" s="48"/>
      <c r="I66" s="17"/>
      <c r="J66" s="140" t="str">
        <f t="shared" si="4"/>
        <v/>
      </c>
      <c r="K66" s="112"/>
      <c r="L66" s="108"/>
      <c r="M66" s="108"/>
      <c r="N66" s="108"/>
      <c r="O66" s="18" t="str" cm="1">
        <f t="array" ref="O66">IF(K66="","",IF($O$11="Bester",LARGE(K66:N66,1),IF(AND(M66="",N66=""),"",SUM(LARGE(K66:N66,{1;2;3})))))</f>
        <v/>
      </c>
      <c r="P66" s="140" t="str">
        <f t="shared" si="5"/>
        <v/>
      </c>
      <c r="Q66" s="112"/>
      <c r="R66" s="114"/>
      <c r="S66" s="114"/>
      <c r="T66" s="114"/>
      <c r="U66" s="19" t="str" cm="1">
        <f t="array" ref="U66">IF(Q66="","",IF($U$11="Bester",LARGE(Q66:T66,1),IF(AND(S66="",T66=""),"",SUM(LARGE(Q66:T66,{1;2;3})))))</f>
        <v/>
      </c>
      <c r="V66" s="140" t="str">
        <f t="shared" si="6"/>
        <v/>
      </c>
      <c r="W66" s="17"/>
      <c r="X66" s="140" t="str">
        <f t="shared" si="7"/>
        <v/>
      </c>
      <c r="Y66" s="21"/>
      <c r="Z66" s="26" t="str">
        <f t="shared" si="14"/>
        <v/>
      </c>
      <c r="AA66" s="27" t="str">
        <f t="shared" si="15"/>
        <v/>
      </c>
      <c r="AB66" s="27" t="str">
        <f t="shared" si="16"/>
        <v/>
      </c>
      <c r="AC66" s="25" t="str">
        <f t="shared" si="8"/>
        <v/>
      </c>
      <c r="AD66" s="19" t="str">
        <f t="shared" si="9"/>
        <v/>
      </c>
      <c r="AE66" s="142" t="str">
        <f t="shared" si="10"/>
        <v/>
      </c>
      <c r="AF66" s="28" t="str">
        <f t="shared" si="11"/>
        <v/>
      </c>
      <c r="AG66" s="29" t="str">
        <f t="shared" si="12"/>
        <v/>
      </c>
      <c r="AH66" s="30" t="str">
        <f t="shared" si="13"/>
        <v/>
      </c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</row>
    <row r="67" spans="2:49" ht="18" customHeight="1" x14ac:dyDescent="0.2">
      <c r="B67" s="106">
        <v>56</v>
      </c>
      <c r="C67" s="153"/>
      <c r="D67" s="184"/>
      <c r="E67" s="184"/>
      <c r="F67" s="185"/>
      <c r="G67" s="166" t="str">
        <f t="shared" si="3"/>
        <v/>
      </c>
      <c r="H67" s="48"/>
      <c r="I67" s="17"/>
      <c r="J67" s="140" t="str">
        <f t="shared" si="4"/>
        <v/>
      </c>
      <c r="K67" s="112"/>
      <c r="L67" s="108"/>
      <c r="M67" s="108"/>
      <c r="N67" s="108"/>
      <c r="O67" s="18" t="str" cm="1">
        <f t="array" ref="O67">IF(K67="","",IF($O$11="Bester",LARGE(K67:N67,1),IF(AND(M67="",N67=""),"",SUM(LARGE(K67:N67,{1;2;3})))))</f>
        <v/>
      </c>
      <c r="P67" s="140" t="str">
        <f t="shared" si="5"/>
        <v/>
      </c>
      <c r="Q67" s="112"/>
      <c r="R67" s="114"/>
      <c r="S67" s="114"/>
      <c r="T67" s="114"/>
      <c r="U67" s="19" t="str" cm="1">
        <f t="array" ref="U67">IF(Q67="","",IF($U$11="Bester",LARGE(Q67:T67,1),IF(AND(S67="",T67=""),"",SUM(LARGE(Q67:T67,{1;2;3})))))</f>
        <v/>
      </c>
      <c r="V67" s="140" t="str">
        <f t="shared" si="6"/>
        <v/>
      </c>
      <c r="W67" s="17"/>
      <c r="X67" s="140" t="str">
        <f t="shared" si="7"/>
        <v/>
      </c>
      <c r="Y67" s="21"/>
      <c r="Z67" s="26" t="str">
        <f t="shared" si="14"/>
        <v/>
      </c>
      <c r="AA67" s="27" t="str">
        <f t="shared" si="15"/>
        <v/>
      </c>
      <c r="AB67" s="27" t="str">
        <f t="shared" si="16"/>
        <v/>
      </c>
      <c r="AC67" s="25" t="str">
        <f t="shared" si="8"/>
        <v/>
      </c>
      <c r="AD67" s="19" t="str">
        <f t="shared" si="9"/>
        <v/>
      </c>
      <c r="AE67" s="142" t="str">
        <f t="shared" si="10"/>
        <v/>
      </c>
      <c r="AF67" s="28" t="str">
        <f t="shared" si="11"/>
        <v/>
      </c>
      <c r="AG67" s="29" t="str">
        <f t="shared" si="12"/>
        <v/>
      </c>
      <c r="AH67" s="30" t="str">
        <f t="shared" si="13"/>
        <v/>
      </c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</row>
    <row r="68" spans="2:49" ht="18" customHeight="1" x14ac:dyDescent="0.2">
      <c r="B68" s="106">
        <v>57</v>
      </c>
      <c r="C68" s="153"/>
      <c r="D68" s="184"/>
      <c r="E68" s="184"/>
      <c r="F68" s="185"/>
      <c r="G68" s="166" t="str">
        <f t="shared" si="3"/>
        <v/>
      </c>
      <c r="H68" s="48"/>
      <c r="I68" s="17"/>
      <c r="J68" s="140" t="str">
        <f t="shared" si="4"/>
        <v/>
      </c>
      <c r="K68" s="112"/>
      <c r="L68" s="108"/>
      <c r="M68" s="108"/>
      <c r="N68" s="108"/>
      <c r="O68" s="18" t="str" cm="1">
        <f t="array" ref="O68">IF(K68="","",IF($O$11="Bester",LARGE(K68:N68,1),IF(AND(M68="",N68=""),"",SUM(LARGE(K68:N68,{1;2;3})))))</f>
        <v/>
      </c>
      <c r="P68" s="140" t="str">
        <f t="shared" si="5"/>
        <v/>
      </c>
      <c r="Q68" s="112"/>
      <c r="R68" s="114"/>
      <c r="S68" s="114"/>
      <c r="T68" s="114"/>
      <c r="U68" s="19" t="str" cm="1">
        <f t="array" ref="U68">IF(Q68="","",IF($U$11="Bester",LARGE(Q68:T68,1),IF(AND(S68="",T68=""),"",SUM(LARGE(Q68:T68,{1;2;3})))))</f>
        <v/>
      </c>
      <c r="V68" s="140" t="str">
        <f t="shared" si="6"/>
        <v/>
      </c>
      <c r="W68" s="17"/>
      <c r="X68" s="140" t="str">
        <f t="shared" si="7"/>
        <v/>
      </c>
      <c r="Y68" s="21"/>
      <c r="Z68" s="26" t="str">
        <f t="shared" si="14"/>
        <v/>
      </c>
      <c r="AA68" s="27" t="str">
        <f t="shared" si="15"/>
        <v/>
      </c>
      <c r="AB68" s="27" t="str">
        <f t="shared" si="16"/>
        <v/>
      </c>
      <c r="AC68" s="25" t="str">
        <f t="shared" si="8"/>
        <v/>
      </c>
      <c r="AD68" s="19" t="str">
        <f t="shared" si="9"/>
        <v/>
      </c>
      <c r="AE68" s="142" t="str">
        <f t="shared" si="10"/>
        <v/>
      </c>
      <c r="AF68" s="28" t="str">
        <f t="shared" si="11"/>
        <v/>
      </c>
      <c r="AG68" s="29" t="str">
        <f t="shared" si="12"/>
        <v/>
      </c>
      <c r="AH68" s="30" t="str">
        <f t="shared" si="13"/>
        <v/>
      </c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</row>
    <row r="69" spans="2:49" ht="18" customHeight="1" x14ac:dyDescent="0.2">
      <c r="B69" s="106">
        <v>58</v>
      </c>
      <c r="C69" s="153"/>
      <c r="D69" s="184"/>
      <c r="E69" s="184"/>
      <c r="F69" s="185"/>
      <c r="G69" s="166" t="str">
        <f t="shared" si="3"/>
        <v/>
      </c>
      <c r="H69" s="48"/>
      <c r="I69" s="17"/>
      <c r="J69" s="140" t="str">
        <f t="shared" si="4"/>
        <v/>
      </c>
      <c r="K69" s="112"/>
      <c r="L69" s="108"/>
      <c r="M69" s="108"/>
      <c r="N69" s="108"/>
      <c r="O69" s="18" t="str" cm="1">
        <f t="array" ref="O69">IF(K69="","",IF($O$11="Bester",LARGE(K69:N69,1),IF(AND(M69="",N69=""),"",SUM(LARGE(K69:N69,{1;2;3})))))</f>
        <v/>
      </c>
      <c r="P69" s="140" t="str">
        <f t="shared" si="5"/>
        <v/>
      </c>
      <c r="Q69" s="112"/>
      <c r="R69" s="114"/>
      <c r="S69" s="114"/>
      <c r="T69" s="114"/>
      <c r="U69" s="19" t="str" cm="1">
        <f t="array" ref="U69">IF(Q69="","",IF($U$11="Bester",LARGE(Q69:T69,1),IF(AND(S69="",T69=""),"",SUM(LARGE(Q69:T69,{1;2;3})))))</f>
        <v/>
      </c>
      <c r="V69" s="140" t="str">
        <f t="shared" si="6"/>
        <v/>
      </c>
      <c r="W69" s="17"/>
      <c r="X69" s="140" t="str">
        <f t="shared" si="7"/>
        <v/>
      </c>
      <c r="Y69" s="21"/>
      <c r="Z69" s="26" t="str">
        <f t="shared" si="14"/>
        <v/>
      </c>
      <c r="AA69" s="27" t="str">
        <f t="shared" si="15"/>
        <v/>
      </c>
      <c r="AB69" s="27" t="str">
        <f t="shared" si="16"/>
        <v/>
      </c>
      <c r="AC69" s="25" t="str">
        <f t="shared" si="8"/>
        <v/>
      </c>
      <c r="AD69" s="19" t="str">
        <f t="shared" si="9"/>
        <v/>
      </c>
      <c r="AE69" s="142" t="str">
        <f t="shared" si="10"/>
        <v/>
      </c>
      <c r="AF69" s="28" t="str">
        <f t="shared" si="11"/>
        <v/>
      </c>
      <c r="AG69" s="29" t="str">
        <f t="shared" si="12"/>
        <v/>
      </c>
      <c r="AH69" s="30" t="str">
        <f t="shared" si="13"/>
        <v/>
      </c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</row>
    <row r="70" spans="2:49" ht="18" customHeight="1" x14ac:dyDescent="0.2">
      <c r="B70" s="106">
        <v>59</v>
      </c>
      <c r="C70" s="153"/>
      <c r="D70" s="184"/>
      <c r="E70" s="184"/>
      <c r="F70" s="185"/>
      <c r="G70" s="166" t="str">
        <f t="shared" si="3"/>
        <v/>
      </c>
      <c r="H70" s="48"/>
      <c r="I70" s="17"/>
      <c r="J70" s="140" t="str">
        <f t="shared" si="4"/>
        <v/>
      </c>
      <c r="K70" s="112"/>
      <c r="L70" s="108"/>
      <c r="M70" s="108"/>
      <c r="N70" s="108"/>
      <c r="O70" s="18" t="str" cm="1">
        <f t="array" ref="O70">IF(K70="","",IF($O$11="Bester",LARGE(K70:N70,1),IF(AND(M70="",N70=""),"",SUM(LARGE(K70:N70,{1;2;3})))))</f>
        <v/>
      </c>
      <c r="P70" s="140" t="str">
        <f t="shared" si="5"/>
        <v/>
      </c>
      <c r="Q70" s="112"/>
      <c r="R70" s="114"/>
      <c r="S70" s="114"/>
      <c r="T70" s="114"/>
      <c r="U70" s="19" t="str" cm="1">
        <f t="array" ref="U70">IF(Q70="","",IF($U$11="Bester",LARGE(Q70:T70,1),IF(AND(S70="",T70=""),"",SUM(LARGE(Q70:T70,{1;2;3})))))</f>
        <v/>
      </c>
      <c r="V70" s="140" t="str">
        <f t="shared" si="6"/>
        <v/>
      </c>
      <c r="W70" s="17"/>
      <c r="X70" s="140" t="str">
        <f t="shared" si="7"/>
        <v/>
      </c>
      <c r="Y70" s="21"/>
      <c r="Z70" s="26" t="str">
        <f t="shared" si="14"/>
        <v/>
      </c>
      <c r="AA70" s="27" t="str">
        <f t="shared" si="15"/>
        <v/>
      </c>
      <c r="AB70" s="27" t="str">
        <f t="shared" si="16"/>
        <v/>
      </c>
      <c r="AC70" s="25" t="str">
        <f t="shared" si="8"/>
        <v/>
      </c>
      <c r="AD70" s="19" t="str">
        <f t="shared" si="9"/>
        <v/>
      </c>
      <c r="AE70" s="142" t="str">
        <f t="shared" si="10"/>
        <v/>
      </c>
      <c r="AF70" s="28" t="str">
        <f t="shared" si="11"/>
        <v/>
      </c>
      <c r="AG70" s="29" t="str">
        <f t="shared" si="12"/>
        <v/>
      </c>
      <c r="AH70" s="30" t="str">
        <f t="shared" si="13"/>
        <v/>
      </c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</row>
    <row r="71" spans="2:49" ht="18" customHeight="1" x14ac:dyDescent="0.2">
      <c r="B71" s="106">
        <v>60</v>
      </c>
      <c r="C71" s="153"/>
      <c r="D71" s="184"/>
      <c r="E71" s="184"/>
      <c r="F71" s="185"/>
      <c r="G71" s="166" t="str">
        <f t="shared" si="3"/>
        <v/>
      </c>
      <c r="H71" s="48"/>
      <c r="I71" s="17"/>
      <c r="J71" s="140" t="str">
        <f t="shared" si="4"/>
        <v/>
      </c>
      <c r="K71" s="112"/>
      <c r="L71" s="108"/>
      <c r="M71" s="108"/>
      <c r="N71" s="108"/>
      <c r="O71" s="18" t="str" cm="1">
        <f t="array" ref="O71">IF(K71="","",IF($O$11="Bester",LARGE(K71:N71,1),IF(AND(M71="",N71=""),"",SUM(LARGE(K71:N71,{1;2;3})))))</f>
        <v/>
      </c>
      <c r="P71" s="140" t="str">
        <f t="shared" si="5"/>
        <v/>
      </c>
      <c r="Q71" s="112"/>
      <c r="R71" s="114"/>
      <c r="S71" s="114"/>
      <c r="T71" s="114"/>
      <c r="U71" s="19" t="str" cm="1">
        <f t="array" ref="U71">IF(Q71="","",IF($U$11="Bester",LARGE(Q71:T71,1),IF(AND(S71="",T71=""),"",SUM(LARGE(Q71:T71,{1;2;3})))))</f>
        <v/>
      </c>
      <c r="V71" s="140" t="str">
        <f t="shared" si="6"/>
        <v/>
      </c>
      <c r="W71" s="17"/>
      <c r="X71" s="140" t="str">
        <f t="shared" si="7"/>
        <v/>
      </c>
      <c r="Y71" s="21"/>
      <c r="Z71" s="26" t="str">
        <f t="shared" si="14"/>
        <v/>
      </c>
      <c r="AA71" s="27" t="str">
        <f t="shared" si="15"/>
        <v/>
      </c>
      <c r="AB71" s="27" t="str">
        <f t="shared" si="16"/>
        <v/>
      </c>
      <c r="AC71" s="25" t="str">
        <f t="shared" si="8"/>
        <v/>
      </c>
      <c r="AD71" s="19" t="str">
        <f t="shared" si="9"/>
        <v/>
      </c>
      <c r="AE71" s="142" t="str">
        <f t="shared" si="10"/>
        <v/>
      </c>
      <c r="AF71" s="28" t="str">
        <f t="shared" si="11"/>
        <v/>
      </c>
      <c r="AG71" s="29" t="str">
        <f t="shared" si="12"/>
        <v/>
      </c>
      <c r="AH71" s="30" t="str">
        <f t="shared" si="13"/>
        <v/>
      </c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</row>
    <row r="72" spans="2:49" ht="18" customHeight="1" x14ac:dyDescent="0.2">
      <c r="B72" s="106">
        <v>61</v>
      </c>
      <c r="C72" s="153"/>
      <c r="D72" s="184"/>
      <c r="E72" s="184"/>
      <c r="F72" s="185"/>
      <c r="G72" s="166" t="str">
        <f t="shared" si="3"/>
        <v/>
      </c>
      <c r="H72" s="48"/>
      <c r="I72" s="17"/>
      <c r="J72" s="140" t="str">
        <f t="shared" si="4"/>
        <v/>
      </c>
      <c r="K72" s="112"/>
      <c r="L72" s="108"/>
      <c r="M72" s="108"/>
      <c r="N72" s="108"/>
      <c r="O72" s="18" t="str" cm="1">
        <f t="array" ref="O72">IF(K72="","",IF($O$11="Bester",LARGE(K72:N72,1),IF(AND(M72="",N72=""),"",SUM(LARGE(K72:N72,{1;2;3})))))</f>
        <v/>
      </c>
      <c r="P72" s="140" t="str">
        <f t="shared" si="5"/>
        <v/>
      </c>
      <c r="Q72" s="112"/>
      <c r="R72" s="114"/>
      <c r="S72" s="114"/>
      <c r="T72" s="114"/>
      <c r="U72" s="19" t="str" cm="1">
        <f t="array" ref="U72">IF(Q72="","",IF($U$11="Bester",LARGE(Q72:T72,1),IF(AND(S72="",T72=""),"",SUM(LARGE(Q72:T72,{1;2;3})))))</f>
        <v/>
      </c>
      <c r="V72" s="140" t="str">
        <f t="shared" si="6"/>
        <v/>
      </c>
      <c r="W72" s="17"/>
      <c r="X72" s="140" t="str">
        <f t="shared" si="7"/>
        <v/>
      </c>
      <c r="Y72" s="21"/>
      <c r="Z72" s="26" t="str">
        <f t="shared" ref="Z72:Z135" si="17">J72</f>
        <v/>
      </c>
      <c r="AA72" s="27" t="str">
        <f t="shared" ref="AA72:AA135" si="18">P72</f>
        <v/>
      </c>
      <c r="AB72" s="27" t="str">
        <f t="shared" ref="AB72:AB135" si="19">V72</f>
        <v/>
      </c>
      <c r="AC72" s="25" t="str">
        <f t="shared" ref="AC72:AC135" si="20">X72</f>
        <v/>
      </c>
      <c r="AD72" s="19" t="str">
        <f t="shared" si="9"/>
        <v/>
      </c>
      <c r="AE72" s="142" t="str">
        <f t="shared" si="10"/>
        <v/>
      </c>
      <c r="AF72" s="28" t="str">
        <f t="shared" si="11"/>
        <v/>
      </c>
      <c r="AG72" s="29" t="str">
        <f t="shared" si="12"/>
        <v/>
      </c>
      <c r="AH72" s="30" t="str">
        <f t="shared" si="13"/>
        <v/>
      </c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</row>
    <row r="73" spans="2:49" ht="18" customHeight="1" x14ac:dyDescent="0.2">
      <c r="B73" s="106">
        <v>62</v>
      </c>
      <c r="C73" s="153"/>
      <c r="D73" s="184"/>
      <c r="E73" s="184"/>
      <c r="F73" s="185"/>
      <c r="G73" s="166" t="str">
        <f t="shared" si="3"/>
        <v/>
      </c>
      <c r="H73" s="48"/>
      <c r="I73" s="17"/>
      <c r="J73" s="140" t="str">
        <f t="shared" si="4"/>
        <v/>
      </c>
      <c r="K73" s="112"/>
      <c r="L73" s="108"/>
      <c r="M73" s="108"/>
      <c r="N73" s="108"/>
      <c r="O73" s="18" t="str" cm="1">
        <f t="array" ref="O73">IF(K73="","",IF($O$11="Bester",LARGE(K73:N73,1),IF(AND(M73="",N73=""),"",SUM(LARGE(K73:N73,{1;2;3})))))</f>
        <v/>
      </c>
      <c r="P73" s="140" t="str">
        <f t="shared" si="5"/>
        <v/>
      </c>
      <c r="Q73" s="112"/>
      <c r="R73" s="114"/>
      <c r="S73" s="114"/>
      <c r="T73" s="114"/>
      <c r="U73" s="19" t="str" cm="1">
        <f t="array" ref="U73">IF(Q73="","",IF($U$11="Bester",LARGE(Q73:T73,1),IF(AND(S73="",T73=""),"",SUM(LARGE(Q73:T73,{1;2;3})))))</f>
        <v/>
      </c>
      <c r="V73" s="140" t="str">
        <f t="shared" si="6"/>
        <v/>
      </c>
      <c r="W73" s="17"/>
      <c r="X73" s="140" t="str">
        <f t="shared" si="7"/>
        <v/>
      </c>
      <c r="Y73" s="21"/>
      <c r="Z73" s="26" t="str">
        <f t="shared" si="17"/>
        <v/>
      </c>
      <c r="AA73" s="27" t="str">
        <f t="shared" si="18"/>
        <v/>
      </c>
      <c r="AB73" s="27" t="str">
        <f t="shared" si="19"/>
        <v/>
      </c>
      <c r="AC73" s="25" t="str">
        <f t="shared" si="20"/>
        <v/>
      </c>
      <c r="AD73" s="19" t="str">
        <f t="shared" si="9"/>
        <v/>
      </c>
      <c r="AE73" s="142" t="str">
        <f t="shared" si="10"/>
        <v/>
      </c>
      <c r="AF73" s="28" t="str">
        <f t="shared" si="11"/>
        <v/>
      </c>
      <c r="AG73" s="29" t="str">
        <f t="shared" si="12"/>
        <v/>
      </c>
      <c r="AH73" s="30" t="str">
        <f t="shared" si="13"/>
        <v/>
      </c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</row>
    <row r="74" spans="2:49" ht="18" customHeight="1" x14ac:dyDescent="0.2">
      <c r="B74" s="106">
        <v>63</v>
      </c>
      <c r="C74" s="153"/>
      <c r="D74" s="184"/>
      <c r="E74" s="184"/>
      <c r="F74" s="185"/>
      <c r="G74" s="166" t="str">
        <f t="shared" si="3"/>
        <v/>
      </c>
      <c r="H74" s="48"/>
      <c r="I74" s="17"/>
      <c r="J74" s="140" t="str">
        <f t="shared" si="4"/>
        <v/>
      </c>
      <c r="K74" s="112"/>
      <c r="L74" s="108"/>
      <c r="M74" s="108"/>
      <c r="N74" s="108"/>
      <c r="O74" s="18" t="str" cm="1">
        <f t="array" ref="O74">IF(K74="","",IF($O$11="Bester",LARGE(K74:N74,1),IF(AND(M74="",N74=""),"",SUM(LARGE(K74:N74,{1;2;3})))))</f>
        <v/>
      </c>
      <c r="P74" s="140" t="str">
        <f t="shared" si="5"/>
        <v/>
      </c>
      <c r="Q74" s="112"/>
      <c r="R74" s="114"/>
      <c r="S74" s="114"/>
      <c r="T74" s="114"/>
      <c r="U74" s="19" t="str" cm="1">
        <f t="array" ref="U74">IF(Q74="","",IF($U$11="Bester",LARGE(Q74:T74,1),IF(AND(S74="",T74=""),"",SUM(LARGE(Q74:T74,{1;2;3})))))</f>
        <v/>
      </c>
      <c r="V74" s="140" t="str">
        <f t="shared" si="6"/>
        <v/>
      </c>
      <c r="W74" s="17"/>
      <c r="X74" s="140" t="str">
        <f t="shared" si="7"/>
        <v/>
      </c>
      <c r="Y74" s="21"/>
      <c r="Z74" s="26" t="str">
        <f t="shared" si="17"/>
        <v/>
      </c>
      <c r="AA74" s="27" t="str">
        <f t="shared" si="18"/>
        <v/>
      </c>
      <c r="AB74" s="27" t="str">
        <f t="shared" si="19"/>
        <v/>
      </c>
      <c r="AC74" s="25" t="str">
        <f t="shared" si="20"/>
        <v/>
      </c>
      <c r="AD74" s="19" t="str">
        <f t="shared" si="9"/>
        <v/>
      </c>
      <c r="AE74" s="142" t="str">
        <f t="shared" si="10"/>
        <v/>
      </c>
      <c r="AF74" s="28" t="str">
        <f t="shared" si="11"/>
        <v/>
      </c>
      <c r="AG74" s="29" t="str">
        <f t="shared" si="12"/>
        <v/>
      </c>
      <c r="AH74" s="30" t="str">
        <f t="shared" si="13"/>
        <v/>
      </c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</row>
    <row r="75" spans="2:49" ht="18" customHeight="1" x14ac:dyDescent="0.2">
      <c r="B75" s="106">
        <v>64</v>
      </c>
      <c r="C75" s="153"/>
      <c r="D75" s="184"/>
      <c r="E75" s="184"/>
      <c r="F75" s="185"/>
      <c r="G75" s="166" t="str">
        <f t="shared" si="3"/>
        <v/>
      </c>
      <c r="H75" s="48"/>
      <c r="I75" s="17"/>
      <c r="J75" s="140" t="str">
        <f t="shared" si="4"/>
        <v/>
      </c>
      <c r="K75" s="112"/>
      <c r="L75" s="108"/>
      <c r="M75" s="108"/>
      <c r="N75" s="108"/>
      <c r="O75" s="18" t="str" cm="1">
        <f t="array" ref="O75">IF(K75="","",IF($O$11="Bester",LARGE(K75:N75,1),IF(AND(M75="",N75=""),"",SUM(LARGE(K75:N75,{1;2;3})))))</f>
        <v/>
      </c>
      <c r="P75" s="140" t="str">
        <f t="shared" si="5"/>
        <v/>
      </c>
      <c r="Q75" s="112"/>
      <c r="R75" s="114"/>
      <c r="S75" s="114"/>
      <c r="T75" s="114"/>
      <c r="U75" s="19" t="str" cm="1">
        <f t="array" ref="U75">IF(Q75="","",IF($U$11="Bester",LARGE(Q75:T75,1),IF(AND(S75="",T75=""),"",SUM(LARGE(Q75:T75,{1;2;3})))))</f>
        <v/>
      </c>
      <c r="V75" s="140" t="str">
        <f t="shared" si="6"/>
        <v/>
      </c>
      <c r="W75" s="17"/>
      <c r="X75" s="140" t="str">
        <f t="shared" si="7"/>
        <v/>
      </c>
      <c r="Y75" s="21"/>
      <c r="Z75" s="26" t="str">
        <f t="shared" si="17"/>
        <v/>
      </c>
      <c r="AA75" s="27" t="str">
        <f t="shared" si="18"/>
        <v/>
      </c>
      <c r="AB75" s="27" t="str">
        <f t="shared" si="19"/>
        <v/>
      </c>
      <c r="AC75" s="25" t="str">
        <f t="shared" si="20"/>
        <v/>
      </c>
      <c r="AD75" s="19" t="str">
        <f t="shared" si="9"/>
        <v/>
      </c>
      <c r="AE75" s="142" t="str">
        <f t="shared" si="10"/>
        <v/>
      </c>
      <c r="AF75" s="28" t="str">
        <f t="shared" si="11"/>
        <v/>
      </c>
      <c r="AG75" s="29" t="str">
        <f t="shared" si="12"/>
        <v/>
      </c>
      <c r="AH75" s="30" t="str">
        <f t="shared" si="13"/>
        <v/>
      </c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</row>
    <row r="76" spans="2:49" ht="18" customHeight="1" x14ac:dyDescent="0.2">
      <c r="B76" s="106">
        <v>65</v>
      </c>
      <c r="C76" s="153"/>
      <c r="D76" s="184"/>
      <c r="E76" s="184"/>
      <c r="F76" s="185"/>
      <c r="G76" s="166" t="str">
        <f t="shared" si="3"/>
        <v/>
      </c>
      <c r="H76" s="48"/>
      <c r="I76" s="17"/>
      <c r="J76" s="140" t="str">
        <f t="shared" si="4"/>
        <v/>
      </c>
      <c r="K76" s="112"/>
      <c r="L76" s="108"/>
      <c r="M76" s="108"/>
      <c r="N76" s="108"/>
      <c r="O76" s="18" t="str" cm="1">
        <f t="array" ref="O76">IF(K76="","",IF($O$11="Bester",LARGE(K76:N76,1),IF(AND(M76="",N76=""),"",SUM(LARGE(K76:N76,{1;2;3})))))</f>
        <v/>
      </c>
      <c r="P76" s="140" t="str">
        <f t="shared" si="5"/>
        <v/>
      </c>
      <c r="Q76" s="112"/>
      <c r="R76" s="114"/>
      <c r="S76" s="114"/>
      <c r="T76" s="114"/>
      <c r="U76" s="19" t="str" cm="1">
        <f t="array" ref="U76">IF(Q76="","",IF($U$11="Bester",LARGE(Q76:T76,1),IF(AND(S76="",T76=""),"",SUM(LARGE(Q76:T76,{1;2;3})))))</f>
        <v/>
      </c>
      <c r="V76" s="140" t="str">
        <f t="shared" si="6"/>
        <v/>
      </c>
      <c r="W76" s="17"/>
      <c r="X76" s="140" t="str">
        <f t="shared" si="7"/>
        <v/>
      </c>
      <c r="Y76" s="21"/>
      <c r="Z76" s="26" t="str">
        <f t="shared" si="17"/>
        <v/>
      </c>
      <c r="AA76" s="27" t="str">
        <f t="shared" si="18"/>
        <v/>
      </c>
      <c r="AB76" s="27" t="str">
        <f t="shared" si="19"/>
        <v/>
      </c>
      <c r="AC76" s="25" t="str">
        <f t="shared" si="20"/>
        <v/>
      </c>
      <c r="AD76" s="19" t="str">
        <f t="shared" si="9"/>
        <v/>
      </c>
      <c r="AE76" s="142" t="str">
        <f t="shared" si="10"/>
        <v/>
      </c>
      <c r="AF76" s="28" t="str">
        <f t="shared" si="11"/>
        <v/>
      </c>
      <c r="AG76" s="29" t="str">
        <f t="shared" si="12"/>
        <v/>
      </c>
      <c r="AH76" s="30" t="str">
        <f t="shared" si="13"/>
        <v/>
      </c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</row>
    <row r="77" spans="2:49" ht="18" customHeight="1" x14ac:dyDescent="0.2">
      <c r="B77" s="106">
        <v>66</v>
      </c>
      <c r="C77" s="153"/>
      <c r="D77" s="184"/>
      <c r="E77" s="184"/>
      <c r="F77" s="185"/>
      <c r="G77" s="166" t="str">
        <f t="shared" ref="G77:G140" si="21">IF(AE77="","",IF(AE77&lt;AO$12,"Ehren",IF(AND(AE77&gt;=AO$12,AE77&lt;=AQ$12),"Sieger","Teiln.")))</f>
        <v/>
      </c>
      <c r="H77" s="48"/>
      <c r="I77" s="17"/>
      <c r="J77" s="140" t="str">
        <f t="shared" ref="J77:J140" si="22">IF(I77="","",RANK(I77,I$12:I$608,IF($I$11="Zeit",1,IF($I$11="Punkte",0,"Fehler"))))</f>
        <v/>
      </c>
      <c r="K77" s="112"/>
      <c r="L77" s="108"/>
      <c r="M77" s="108"/>
      <c r="N77" s="108"/>
      <c r="O77" s="18" t="str" cm="1">
        <f t="array" ref="O77">IF(K77="","",IF($O$11="Bester",LARGE(K77:N77,1),IF(AND(M77="",N77=""),"",SUM(LARGE(K77:N77,{1;2;3})))))</f>
        <v/>
      </c>
      <c r="P77" s="140" t="str">
        <f t="shared" ref="P77:P140" si="23">IF(O77="","",RANK(O77,O$12:O$608,0))</f>
        <v/>
      </c>
      <c r="Q77" s="112"/>
      <c r="R77" s="114"/>
      <c r="S77" s="114"/>
      <c r="T77" s="114"/>
      <c r="U77" s="19" t="str" cm="1">
        <f t="array" ref="U77">IF(Q77="","",IF($U$11="Bester",LARGE(Q77:T77,1),IF(AND(S77="",T77=""),"",SUM(LARGE(Q77:T77,{1;2;3})))))</f>
        <v/>
      </c>
      <c r="V77" s="140" t="str">
        <f t="shared" ref="V77:V140" si="24">IF(U77="","",RANK(U77,U$12:U$608,0))</f>
        <v/>
      </c>
      <c r="W77" s="17"/>
      <c r="X77" s="140" t="str">
        <f t="shared" ref="X77:X140" si="25">IF(W77="","",RANK(W77,W$12:W$608,IF($W$11="Zeit",1,IF($W$11="Punkte",0,"Fehler"))))</f>
        <v/>
      </c>
      <c r="Y77" s="21"/>
      <c r="Z77" s="26" t="str">
        <f t="shared" si="17"/>
        <v/>
      </c>
      <c r="AA77" s="27" t="str">
        <f t="shared" si="18"/>
        <v/>
      </c>
      <c r="AB77" s="27" t="str">
        <f t="shared" si="19"/>
        <v/>
      </c>
      <c r="AC77" s="25" t="str">
        <f t="shared" si="20"/>
        <v/>
      </c>
      <c r="AD77" s="19" t="str">
        <f t="shared" ref="AD77:AD140" si="26">IF(AND(Z77="",AA77="",AB77=""),"",SUM(Z77:AC77))</f>
        <v/>
      </c>
      <c r="AE77" s="142" t="str">
        <f t="shared" ref="AE77:AE140" si="27">IF(OR(AD77="",X77="",V77="",P77="",J77=""),"",RANK(AD77,AD$12:AD$608,1))</f>
        <v/>
      </c>
      <c r="AF77" s="28" t="str">
        <f t="shared" ref="AF77:AF140" si="28">IF(AE77="","",IF(AE77&lt;AO$12,"x",""))</f>
        <v/>
      </c>
      <c r="AG77" s="29" t="str">
        <f t="shared" ref="AG77:AG140" si="29">IF(AE77="","",IF(AND(AE77&gt;=AO$12,AE77&lt;=AQ$12),"x",""))</f>
        <v/>
      </c>
      <c r="AH77" s="30" t="str">
        <f t="shared" ref="AH77:AH140" si="30">IF(AE77="","",IF(AE77&gt;=AO$13,"x",""))</f>
        <v/>
      </c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</row>
    <row r="78" spans="2:49" ht="18" customHeight="1" x14ac:dyDescent="0.2">
      <c r="B78" s="106">
        <v>67</v>
      </c>
      <c r="C78" s="153"/>
      <c r="D78" s="184"/>
      <c r="E78" s="184"/>
      <c r="F78" s="185"/>
      <c r="G78" s="166" t="str">
        <f t="shared" si="21"/>
        <v/>
      </c>
      <c r="H78" s="48"/>
      <c r="I78" s="17"/>
      <c r="J78" s="140" t="str">
        <f t="shared" si="22"/>
        <v/>
      </c>
      <c r="K78" s="112"/>
      <c r="L78" s="108"/>
      <c r="M78" s="108"/>
      <c r="N78" s="108"/>
      <c r="O78" s="18" t="str" cm="1">
        <f t="array" ref="O78">IF(K78="","",IF($O$11="Bester",LARGE(K78:N78,1),IF(AND(M78="",N78=""),"",SUM(LARGE(K78:N78,{1;2;3})))))</f>
        <v/>
      </c>
      <c r="P78" s="140" t="str">
        <f t="shared" si="23"/>
        <v/>
      </c>
      <c r="Q78" s="112"/>
      <c r="R78" s="114"/>
      <c r="S78" s="114"/>
      <c r="T78" s="114"/>
      <c r="U78" s="19" t="str" cm="1">
        <f t="array" ref="U78">IF(Q78="","",IF($U$11="Bester",LARGE(Q78:T78,1),IF(AND(S78="",T78=""),"",SUM(LARGE(Q78:T78,{1;2;3})))))</f>
        <v/>
      </c>
      <c r="V78" s="140" t="str">
        <f t="shared" si="24"/>
        <v/>
      </c>
      <c r="W78" s="17"/>
      <c r="X78" s="140" t="str">
        <f t="shared" si="25"/>
        <v/>
      </c>
      <c r="Y78" s="21"/>
      <c r="Z78" s="26" t="str">
        <f t="shared" si="17"/>
        <v/>
      </c>
      <c r="AA78" s="27" t="str">
        <f t="shared" si="18"/>
        <v/>
      </c>
      <c r="AB78" s="27" t="str">
        <f t="shared" si="19"/>
        <v/>
      </c>
      <c r="AC78" s="25" t="str">
        <f t="shared" si="20"/>
        <v/>
      </c>
      <c r="AD78" s="19" t="str">
        <f t="shared" si="26"/>
        <v/>
      </c>
      <c r="AE78" s="142" t="str">
        <f t="shared" si="27"/>
        <v/>
      </c>
      <c r="AF78" s="28" t="str">
        <f t="shared" si="28"/>
        <v/>
      </c>
      <c r="AG78" s="29" t="str">
        <f t="shared" si="29"/>
        <v/>
      </c>
      <c r="AH78" s="30" t="str">
        <f t="shared" si="30"/>
        <v/>
      </c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</row>
    <row r="79" spans="2:49" ht="18" customHeight="1" x14ac:dyDescent="0.2">
      <c r="B79" s="106">
        <v>68</v>
      </c>
      <c r="C79" s="153"/>
      <c r="D79" s="184"/>
      <c r="E79" s="184"/>
      <c r="F79" s="185"/>
      <c r="G79" s="166" t="str">
        <f t="shared" si="21"/>
        <v/>
      </c>
      <c r="H79" s="48"/>
      <c r="I79" s="17"/>
      <c r="J79" s="140" t="str">
        <f t="shared" si="22"/>
        <v/>
      </c>
      <c r="K79" s="112"/>
      <c r="L79" s="108"/>
      <c r="M79" s="108"/>
      <c r="N79" s="108"/>
      <c r="O79" s="18" t="str" cm="1">
        <f t="array" ref="O79">IF(K79="","",IF($O$11="Bester",LARGE(K79:N79,1),IF(AND(M79="",N79=""),"",SUM(LARGE(K79:N79,{1;2;3})))))</f>
        <v/>
      </c>
      <c r="P79" s="140" t="str">
        <f t="shared" si="23"/>
        <v/>
      </c>
      <c r="Q79" s="112"/>
      <c r="R79" s="114"/>
      <c r="S79" s="114"/>
      <c r="T79" s="114"/>
      <c r="U79" s="19" t="str" cm="1">
        <f t="array" ref="U79">IF(Q79="","",IF($U$11="Bester",LARGE(Q79:T79,1),IF(AND(S79="",T79=""),"",SUM(LARGE(Q79:T79,{1;2;3})))))</f>
        <v/>
      </c>
      <c r="V79" s="140" t="str">
        <f t="shared" si="24"/>
        <v/>
      </c>
      <c r="W79" s="17"/>
      <c r="X79" s="140" t="str">
        <f t="shared" si="25"/>
        <v/>
      </c>
      <c r="Y79" s="21"/>
      <c r="Z79" s="26" t="str">
        <f t="shared" si="17"/>
        <v/>
      </c>
      <c r="AA79" s="27" t="str">
        <f t="shared" si="18"/>
        <v/>
      </c>
      <c r="AB79" s="27" t="str">
        <f t="shared" si="19"/>
        <v/>
      </c>
      <c r="AC79" s="25" t="str">
        <f t="shared" si="20"/>
        <v/>
      </c>
      <c r="AD79" s="19" t="str">
        <f t="shared" si="26"/>
        <v/>
      </c>
      <c r="AE79" s="142" t="str">
        <f t="shared" si="27"/>
        <v/>
      </c>
      <c r="AF79" s="28" t="str">
        <f t="shared" si="28"/>
        <v/>
      </c>
      <c r="AG79" s="29" t="str">
        <f t="shared" si="29"/>
        <v/>
      </c>
      <c r="AH79" s="30" t="str">
        <f t="shared" si="30"/>
        <v/>
      </c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</row>
    <row r="80" spans="2:49" ht="18" customHeight="1" x14ac:dyDescent="0.2">
      <c r="B80" s="106">
        <v>69</v>
      </c>
      <c r="C80" s="153"/>
      <c r="D80" s="184"/>
      <c r="E80" s="184"/>
      <c r="F80" s="185"/>
      <c r="G80" s="166" t="str">
        <f t="shared" si="21"/>
        <v/>
      </c>
      <c r="H80" s="48"/>
      <c r="I80" s="17"/>
      <c r="J80" s="140" t="str">
        <f t="shared" si="22"/>
        <v/>
      </c>
      <c r="K80" s="112"/>
      <c r="L80" s="108"/>
      <c r="M80" s="108"/>
      <c r="N80" s="108"/>
      <c r="O80" s="18" t="str" cm="1">
        <f t="array" ref="O80">IF(K80="","",IF($O$11="Bester",LARGE(K80:N80,1),IF(AND(M80="",N80=""),"",SUM(LARGE(K80:N80,{1;2;3})))))</f>
        <v/>
      </c>
      <c r="P80" s="140" t="str">
        <f t="shared" si="23"/>
        <v/>
      </c>
      <c r="Q80" s="112"/>
      <c r="R80" s="114"/>
      <c r="S80" s="114"/>
      <c r="T80" s="114"/>
      <c r="U80" s="19" t="str" cm="1">
        <f t="array" ref="U80">IF(Q80="","",IF($U$11="Bester",LARGE(Q80:T80,1),IF(AND(S80="",T80=""),"",SUM(LARGE(Q80:T80,{1;2;3})))))</f>
        <v/>
      </c>
      <c r="V80" s="140" t="str">
        <f t="shared" si="24"/>
        <v/>
      </c>
      <c r="W80" s="17"/>
      <c r="X80" s="140" t="str">
        <f t="shared" si="25"/>
        <v/>
      </c>
      <c r="Y80" s="21"/>
      <c r="Z80" s="26" t="str">
        <f t="shared" si="17"/>
        <v/>
      </c>
      <c r="AA80" s="27" t="str">
        <f t="shared" si="18"/>
        <v/>
      </c>
      <c r="AB80" s="27" t="str">
        <f t="shared" si="19"/>
        <v/>
      </c>
      <c r="AC80" s="25" t="str">
        <f t="shared" si="20"/>
        <v/>
      </c>
      <c r="AD80" s="19" t="str">
        <f t="shared" si="26"/>
        <v/>
      </c>
      <c r="AE80" s="142" t="str">
        <f t="shared" si="27"/>
        <v/>
      </c>
      <c r="AF80" s="28" t="str">
        <f t="shared" si="28"/>
        <v/>
      </c>
      <c r="AG80" s="29" t="str">
        <f t="shared" si="29"/>
        <v/>
      </c>
      <c r="AH80" s="30" t="str">
        <f t="shared" si="30"/>
        <v/>
      </c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</row>
    <row r="81" spans="2:49" ht="18" customHeight="1" x14ac:dyDescent="0.2">
      <c r="B81" s="106">
        <v>70</v>
      </c>
      <c r="C81" s="153"/>
      <c r="D81" s="184"/>
      <c r="E81" s="184"/>
      <c r="F81" s="185"/>
      <c r="G81" s="166" t="str">
        <f t="shared" si="21"/>
        <v/>
      </c>
      <c r="H81" s="48"/>
      <c r="I81" s="17"/>
      <c r="J81" s="140" t="str">
        <f t="shared" si="22"/>
        <v/>
      </c>
      <c r="K81" s="112"/>
      <c r="L81" s="108"/>
      <c r="M81" s="108"/>
      <c r="N81" s="108"/>
      <c r="O81" s="18" t="str" cm="1">
        <f t="array" ref="O81">IF(K81="","",IF($O$11="Bester",LARGE(K81:N81,1),IF(AND(M81="",N81=""),"",SUM(LARGE(K81:N81,{1;2;3})))))</f>
        <v/>
      </c>
      <c r="P81" s="140" t="str">
        <f t="shared" si="23"/>
        <v/>
      </c>
      <c r="Q81" s="112"/>
      <c r="R81" s="114"/>
      <c r="S81" s="114"/>
      <c r="T81" s="114"/>
      <c r="U81" s="19" t="str" cm="1">
        <f t="array" ref="U81">IF(Q81="","",IF($U$11="Bester",LARGE(Q81:T81,1),IF(AND(S81="",T81=""),"",SUM(LARGE(Q81:T81,{1;2;3})))))</f>
        <v/>
      </c>
      <c r="V81" s="140" t="str">
        <f t="shared" si="24"/>
        <v/>
      </c>
      <c r="W81" s="17"/>
      <c r="X81" s="140" t="str">
        <f t="shared" si="25"/>
        <v/>
      </c>
      <c r="Y81" s="21"/>
      <c r="Z81" s="26" t="str">
        <f t="shared" si="17"/>
        <v/>
      </c>
      <c r="AA81" s="27" t="str">
        <f t="shared" si="18"/>
        <v/>
      </c>
      <c r="AB81" s="27" t="str">
        <f t="shared" si="19"/>
        <v/>
      </c>
      <c r="AC81" s="25" t="str">
        <f t="shared" si="20"/>
        <v/>
      </c>
      <c r="AD81" s="19" t="str">
        <f t="shared" si="26"/>
        <v/>
      </c>
      <c r="AE81" s="142" t="str">
        <f t="shared" si="27"/>
        <v/>
      </c>
      <c r="AF81" s="28" t="str">
        <f t="shared" si="28"/>
        <v/>
      </c>
      <c r="AG81" s="29" t="str">
        <f t="shared" si="29"/>
        <v/>
      </c>
      <c r="AH81" s="30" t="str">
        <f t="shared" si="30"/>
        <v/>
      </c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</row>
    <row r="82" spans="2:49" ht="18" customHeight="1" x14ac:dyDescent="0.2">
      <c r="B82" s="106">
        <v>71</v>
      </c>
      <c r="C82" s="153"/>
      <c r="D82" s="184"/>
      <c r="E82" s="184"/>
      <c r="F82" s="185"/>
      <c r="G82" s="166" t="str">
        <f t="shared" si="21"/>
        <v/>
      </c>
      <c r="H82" s="48"/>
      <c r="I82" s="17"/>
      <c r="J82" s="140" t="str">
        <f t="shared" si="22"/>
        <v/>
      </c>
      <c r="K82" s="112"/>
      <c r="L82" s="108"/>
      <c r="M82" s="108"/>
      <c r="N82" s="108"/>
      <c r="O82" s="18" t="str" cm="1">
        <f t="array" ref="O82">IF(K82="","",IF($O$11="Bester",LARGE(K82:N82,1),IF(AND(M82="",N82=""),"",SUM(LARGE(K82:N82,{1;2;3})))))</f>
        <v/>
      </c>
      <c r="P82" s="140" t="str">
        <f t="shared" si="23"/>
        <v/>
      </c>
      <c r="Q82" s="112"/>
      <c r="R82" s="114"/>
      <c r="S82" s="114"/>
      <c r="T82" s="114"/>
      <c r="U82" s="19" t="str" cm="1">
        <f t="array" ref="U82">IF(Q82="","",IF($U$11="Bester",LARGE(Q82:T82,1),IF(AND(S82="",T82=""),"",SUM(LARGE(Q82:T82,{1;2;3})))))</f>
        <v/>
      </c>
      <c r="V82" s="140" t="str">
        <f t="shared" si="24"/>
        <v/>
      </c>
      <c r="W82" s="17"/>
      <c r="X82" s="140" t="str">
        <f t="shared" si="25"/>
        <v/>
      </c>
      <c r="Y82" s="21"/>
      <c r="Z82" s="26" t="str">
        <f t="shared" si="17"/>
        <v/>
      </c>
      <c r="AA82" s="27" t="str">
        <f t="shared" si="18"/>
        <v/>
      </c>
      <c r="AB82" s="27" t="str">
        <f t="shared" si="19"/>
        <v/>
      </c>
      <c r="AC82" s="25" t="str">
        <f t="shared" si="20"/>
        <v/>
      </c>
      <c r="AD82" s="19" t="str">
        <f t="shared" si="26"/>
        <v/>
      </c>
      <c r="AE82" s="142" t="str">
        <f t="shared" si="27"/>
        <v/>
      </c>
      <c r="AF82" s="28" t="str">
        <f t="shared" si="28"/>
        <v/>
      </c>
      <c r="AG82" s="29" t="str">
        <f t="shared" si="29"/>
        <v/>
      </c>
      <c r="AH82" s="30" t="str">
        <f t="shared" si="30"/>
        <v/>
      </c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</row>
    <row r="83" spans="2:49" ht="18" customHeight="1" x14ac:dyDescent="0.2">
      <c r="B83" s="106">
        <v>72</v>
      </c>
      <c r="C83" s="153"/>
      <c r="D83" s="184"/>
      <c r="E83" s="184"/>
      <c r="F83" s="185"/>
      <c r="G83" s="166" t="str">
        <f t="shared" si="21"/>
        <v/>
      </c>
      <c r="H83" s="48"/>
      <c r="I83" s="17"/>
      <c r="J83" s="140" t="str">
        <f t="shared" si="22"/>
        <v/>
      </c>
      <c r="K83" s="112"/>
      <c r="L83" s="108"/>
      <c r="M83" s="108"/>
      <c r="N83" s="108"/>
      <c r="O83" s="18" t="str" cm="1">
        <f t="array" ref="O83">IF(K83="","",IF($O$11="Bester",LARGE(K83:N83,1),IF(AND(M83="",N83=""),"",SUM(LARGE(K83:N83,{1;2;3})))))</f>
        <v/>
      </c>
      <c r="P83" s="140" t="str">
        <f t="shared" si="23"/>
        <v/>
      </c>
      <c r="Q83" s="112"/>
      <c r="R83" s="114"/>
      <c r="S83" s="114"/>
      <c r="T83" s="114"/>
      <c r="U83" s="19" t="str" cm="1">
        <f t="array" ref="U83">IF(Q83="","",IF($U$11="Bester",LARGE(Q83:T83,1),IF(AND(S83="",T83=""),"",SUM(LARGE(Q83:T83,{1;2;3})))))</f>
        <v/>
      </c>
      <c r="V83" s="140" t="str">
        <f t="shared" si="24"/>
        <v/>
      </c>
      <c r="W83" s="17"/>
      <c r="X83" s="140" t="str">
        <f t="shared" si="25"/>
        <v/>
      </c>
      <c r="Y83" s="21"/>
      <c r="Z83" s="26" t="str">
        <f t="shared" si="17"/>
        <v/>
      </c>
      <c r="AA83" s="27" t="str">
        <f t="shared" si="18"/>
        <v/>
      </c>
      <c r="AB83" s="27" t="str">
        <f t="shared" si="19"/>
        <v/>
      </c>
      <c r="AC83" s="25" t="str">
        <f t="shared" si="20"/>
        <v/>
      </c>
      <c r="AD83" s="19" t="str">
        <f t="shared" si="26"/>
        <v/>
      </c>
      <c r="AE83" s="142" t="str">
        <f t="shared" si="27"/>
        <v/>
      </c>
      <c r="AF83" s="28" t="str">
        <f t="shared" si="28"/>
        <v/>
      </c>
      <c r="AG83" s="29" t="str">
        <f t="shared" si="29"/>
        <v/>
      </c>
      <c r="AH83" s="30" t="str">
        <f t="shared" si="30"/>
        <v/>
      </c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</row>
    <row r="84" spans="2:49" ht="18" customHeight="1" x14ac:dyDescent="0.2">
      <c r="B84" s="106">
        <v>73</v>
      </c>
      <c r="C84" s="153"/>
      <c r="D84" s="184"/>
      <c r="E84" s="184"/>
      <c r="F84" s="185"/>
      <c r="G84" s="166" t="str">
        <f t="shared" si="21"/>
        <v/>
      </c>
      <c r="H84" s="48"/>
      <c r="I84" s="17"/>
      <c r="J84" s="140" t="str">
        <f t="shared" si="22"/>
        <v/>
      </c>
      <c r="K84" s="112"/>
      <c r="L84" s="108"/>
      <c r="M84" s="108"/>
      <c r="N84" s="108"/>
      <c r="O84" s="18" t="str" cm="1">
        <f t="array" ref="O84">IF(K84="","",IF($O$11="Bester",LARGE(K84:N84,1),IF(AND(M84="",N84=""),"",SUM(LARGE(K84:N84,{1;2;3})))))</f>
        <v/>
      </c>
      <c r="P84" s="140" t="str">
        <f t="shared" si="23"/>
        <v/>
      </c>
      <c r="Q84" s="112"/>
      <c r="R84" s="114"/>
      <c r="S84" s="114"/>
      <c r="T84" s="114"/>
      <c r="U84" s="19" t="str" cm="1">
        <f t="array" ref="U84">IF(Q84="","",IF($U$11="Bester",LARGE(Q84:T84,1),IF(AND(S84="",T84=""),"",SUM(LARGE(Q84:T84,{1;2;3})))))</f>
        <v/>
      </c>
      <c r="V84" s="140" t="str">
        <f t="shared" si="24"/>
        <v/>
      </c>
      <c r="W84" s="17"/>
      <c r="X84" s="140" t="str">
        <f t="shared" si="25"/>
        <v/>
      </c>
      <c r="Y84" s="21"/>
      <c r="Z84" s="26" t="str">
        <f t="shared" si="17"/>
        <v/>
      </c>
      <c r="AA84" s="27" t="str">
        <f t="shared" si="18"/>
        <v/>
      </c>
      <c r="AB84" s="27" t="str">
        <f t="shared" si="19"/>
        <v/>
      </c>
      <c r="AC84" s="25" t="str">
        <f t="shared" si="20"/>
        <v/>
      </c>
      <c r="AD84" s="19" t="str">
        <f t="shared" si="26"/>
        <v/>
      </c>
      <c r="AE84" s="142" t="str">
        <f t="shared" si="27"/>
        <v/>
      </c>
      <c r="AF84" s="28" t="str">
        <f t="shared" si="28"/>
        <v/>
      </c>
      <c r="AG84" s="29" t="str">
        <f t="shared" si="29"/>
        <v/>
      </c>
      <c r="AH84" s="30" t="str">
        <f t="shared" si="30"/>
        <v/>
      </c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</row>
    <row r="85" spans="2:49" ht="18" customHeight="1" x14ac:dyDescent="0.2">
      <c r="B85" s="106">
        <v>74</v>
      </c>
      <c r="C85" s="153"/>
      <c r="D85" s="184"/>
      <c r="E85" s="184"/>
      <c r="F85" s="185"/>
      <c r="G85" s="166" t="str">
        <f t="shared" si="21"/>
        <v/>
      </c>
      <c r="H85" s="48"/>
      <c r="I85" s="17"/>
      <c r="J85" s="140" t="str">
        <f t="shared" si="22"/>
        <v/>
      </c>
      <c r="K85" s="112"/>
      <c r="L85" s="108"/>
      <c r="M85" s="108"/>
      <c r="N85" s="108"/>
      <c r="O85" s="18" t="str" cm="1">
        <f t="array" ref="O85">IF(K85="","",IF($O$11="Bester",LARGE(K85:N85,1),IF(AND(M85="",N85=""),"",SUM(LARGE(K85:N85,{1;2;3})))))</f>
        <v/>
      </c>
      <c r="P85" s="140" t="str">
        <f t="shared" si="23"/>
        <v/>
      </c>
      <c r="Q85" s="112"/>
      <c r="R85" s="114"/>
      <c r="S85" s="114"/>
      <c r="T85" s="114"/>
      <c r="U85" s="19" t="str" cm="1">
        <f t="array" ref="U85">IF(Q85="","",IF($U$11="Bester",LARGE(Q85:T85,1),IF(AND(S85="",T85=""),"",SUM(LARGE(Q85:T85,{1;2;3})))))</f>
        <v/>
      </c>
      <c r="V85" s="140" t="str">
        <f t="shared" si="24"/>
        <v/>
      </c>
      <c r="W85" s="17"/>
      <c r="X85" s="140" t="str">
        <f t="shared" si="25"/>
        <v/>
      </c>
      <c r="Y85" s="21"/>
      <c r="Z85" s="26" t="str">
        <f t="shared" si="17"/>
        <v/>
      </c>
      <c r="AA85" s="27" t="str">
        <f t="shared" si="18"/>
        <v/>
      </c>
      <c r="AB85" s="27" t="str">
        <f t="shared" si="19"/>
        <v/>
      </c>
      <c r="AC85" s="25" t="str">
        <f t="shared" si="20"/>
        <v/>
      </c>
      <c r="AD85" s="19" t="str">
        <f t="shared" si="26"/>
        <v/>
      </c>
      <c r="AE85" s="142" t="str">
        <f t="shared" si="27"/>
        <v/>
      </c>
      <c r="AF85" s="28" t="str">
        <f t="shared" si="28"/>
        <v/>
      </c>
      <c r="AG85" s="29" t="str">
        <f t="shared" si="29"/>
        <v/>
      </c>
      <c r="AH85" s="30" t="str">
        <f t="shared" si="30"/>
        <v/>
      </c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</row>
    <row r="86" spans="2:49" ht="18" customHeight="1" x14ac:dyDescent="0.2">
      <c r="B86" s="106">
        <v>75</v>
      </c>
      <c r="C86" s="153"/>
      <c r="D86" s="184"/>
      <c r="E86" s="184"/>
      <c r="F86" s="185"/>
      <c r="G86" s="166" t="str">
        <f t="shared" si="21"/>
        <v/>
      </c>
      <c r="H86" s="48"/>
      <c r="I86" s="17"/>
      <c r="J86" s="140" t="str">
        <f t="shared" si="22"/>
        <v/>
      </c>
      <c r="K86" s="112"/>
      <c r="L86" s="108"/>
      <c r="M86" s="108"/>
      <c r="N86" s="108"/>
      <c r="O86" s="18" t="str" cm="1">
        <f t="array" ref="O86">IF(K86="","",IF($O$11="Bester",LARGE(K86:N86,1),IF(AND(M86="",N86=""),"",SUM(LARGE(K86:N86,{1;2;3})))))</f>
        <v/>
      </c>
      <c r="P86" s="140" t="str">
        <f t="shared" si="23"/>
        <v/>
      </c>
      <c r="Q86" s="112"/>
      <c r="R86" s="114"/>
      <c r="S86" s="114"/>
      <c r="T86" s="114"/>
      <c r="U86" s="19" t="str" cm="1">
        <f t="array" ref="U86">IF(Q86="","",IF($U$11="Bester",LARGE(Q86:T86,1),IF(AND(S86="",T86=""),"",SUM(LARGE(Q86:T86,{1;2;3})))))</f>
        <v/>
      </c>
      <c r="V86" s="140" t="str">
        <f t="shared" si="24"/>
        <v/>
      </c>
      <c r="W86" s="17"/>
      <c r="X86" s="140" t="str">
        <f t="shared" si="25"/>
        <v/>
      </c>
      <c r="Y86" s="21"/>
      <c r="Z86" s="26" t="str">
        <f t="shared" si="17"/>
        <v/>
      </c>
      <c r="AA86" s="27" t="str">
        <f t="shared" si="18"/>
        <v/>
      </c>
      <c r="AB86" s="27" t="str">
        <f t="shared" si="19"/>
        <v/>
      </c>
      <c r="AC86" s="25" t="str">
        <f t="shared" si="20"/>
        <v/>
      </c>
      <c r="AD86" s="19" t="str">
        <f t="shared" si="26"/>
        <v/>
      </c>
      <c r="AE86" s="142" t="str">
        <f t="shared" si="27"/>
        <v/>
      </c>
      <c r="AF86" s="28" t="str">
        <f t="shared" si="28"/>
        <v/>
      </c>
      <c r="AG86" s="29" t="str">
        <f t="shared" si="29"/>
        <v/>
      </c>
      <c r="AH86" s="30" t="str">
        <f t="shared" si="30"/>
        <v/>
      </c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</row>
    <row r="87" spans="2:49" ht="18" customHeight="1" x14ac:dyDescent="0.2">
      <c r="B87" s="106">
        <v>76</v>
      </c>
      <c r="C87" s="153"/>
      <c r="D87" s="184"/>
      <c r="E87" s="184"/>
      <c r="F87" s="185"/>
      <c r="G87" s="166" t="str">
        <f t="shared" si="21"/>
        <v/>
      </c>
      <c r="H87" s="48"/>
      <c r="I87" s="17"/>
      <c r="J87" s="140" t="str">
        <f t="shared" si="22"/>
        <v/>
      </c>
      <c r="K87" s="112"/>
      <c r="L87" s="108"/>
      <c r="M87" s="108"/>
      <c r="N87" s="108"/>
      <c r="O87" s="18" t="str" cm="1">
        <f t="array" ref="O87">IF(K87="","",IF($O$11="Bester",LARGE(K87:N87,1),IF(AND(M87="",N87=""),"",SUM(LARGE(K87:N87,{1;2;3})))))</f>
        <v/>
      </c>
      <c r="P87" s="140" t="str">
        <f t="shared" si="23"/>
        <v/>
      </c>
      <c r="Q87" s="112"/>
      <c r="R87" s="114"/>
      <c r="S87" s="114"/>
      <c r="T87" s="114"/>
      <c r="U87" s="19" t="str" cm="1">
        <f t="array" ref="U87">IF(Q87="","",IF($U$11="Bester",LARGE(Q87:T87,1),IF(AND(S87="",T87=""),"",SUM(LARGE(Q87:T87,{1;2;3})))))</f>
        <v/>
      </c>
      <c r="V87" s="140" t="str">
        <f t="shared" si="24"/>
        <v/>
      </c>
      <c r="W87" s="17"/>
      <c r="X87" s="140" t="str">
        <f t="shared" si="25"/>
        <v/>
      </c>
      <c r="Y87" s="21"/>
      <c r="Z87" s="26" t="str">
        <f t="shared" si="17"/>
        <v/>
      </c>
      <c r="AA87" s="27" t="str">
        <f t="shared" si="18"/>
        <v/>
      </c>
      <c r="AB87" s="27" t="str">
        <f t="shared" si="19"/>
        <v/>
      </c>
      <c r="AC87" s="25" t="str">
        <f t="shared" si="20"/>
        <v/>
      </c>
      <c r="AD87" s="19" t="str">
        <f t="shared" si="26"/>
        <v/>
      </c>
      <c r="AE87" s="142" t="str">
        <f t="shared" si="27"/>
        <v/>
      </c>
      <c r="AF87" s="28" t="str">
        <f t="shared" si="28"/>
        <v/>
      </c>
      <c r="AG87" s="29" t="str">
        <f t="shared" si="29"/>
        <v/>
      </c>
      <c r="AH87" s="30" t="str">
        <f t="shared" si="30"/>
        <v/>
      </c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</row>
    <row r="88" spans="2:49" ht="18" customHeight="1" x14ac:dyDescent="0.2">
      <c r="B88" s="106">
        <v>77</v>
      </c>
      <c r="C88" s="153"/>
      <c r="D88" s="184"/>
      <c r="E88" s="184"/>
      <c r="F88" s="185"/>
      <c r="G88" s="166" t="str">
        <f t="shared" si="21"/>
        <v/>
      </c>
      <c r="H88" s="48"/>
      <c r="I88" s="17"/>
      <c r="J88" s="140" t="str">
        <f t="shared" si="22"/>
        <v/>
      </c>
      <c r="K88" s="112"/>
      <c r="L88" s="108"/>
      <c r="M88" s="108"/>
      <c r="N88" s="108"/>
      <c r="O88" s="18" t="str" cm="1">
        <f t="array" ref="O88">IF(K88="","",IF($O$11="Bester",LARGE(K88:N88,1),IF(AND(M88="",N88=""),"",SUM(LARGE(K88:N88,{1;2;3})))))</f>
        <v/>
      </c>
      <c r="P88" s="140" t="str">
        <f t="shared" si="23"/>
        <v/>
      </c>
      <c r="Q88" s="112"/>
      <c r="R88" s="114"/>
      <c r="S88" s="114"/>
      <c r="T88" s="114"/>
      <c r="U88" s="19" t="str" cm="1">
        <f t="array" ref="U88">IF(Q88="","",IF($U$11="Bester",LARGE(Q88:T88,1),IF(AND(S88="",T88=""),"",SUM(LARGE(Q88:T88,{1;2;3})))))</f>
        <v/>
      </c>
      <c r="V88" s="140" t="str">
        <f t="shared" si="24"/>
        <v/>
      </c>
      <c r="W88" s="17"/>
      <c r="X88" s="140" t="str">
        <f t="shared" si="25"/>
        <v/>
      </c>
      <c r="Y88" s="21"/>
      <c r="Z88" s="26" t="str">
        <f t="shared" si="17"/>
        <v/>
      </c>
      <c r="AA88" s="27" t="str">
        <f t="shared" si="18"/>
        <v/>
      </c>
      <c r="AB88" s="27" t="str">
        <f t="shared" si="19"/>
        <v/>
      </c>
      <c r="AC88" s="25" t="str">
        <f t="shared" si="20"/>
        <v/>
      </c>
      <c r="AD88" s="19" t="str">
        <f t="shared" si="26"/>
        <v/>
      </c>
      <c r="AE88" s="142" t="str">
        <f t="shared" si="27"/>
        <v/>
      </c>
      <c r="AF88" s="28" t="str">
        <f t="shared" si="28"/>
        <v/>
      </c>
      <c r="AG88" s="29" t="str">
        <f t="shared" si="29"/>
        <v/>
      </c>
      <c r="AH88" s="30" t="str">
        <f t="shared" si="30"/>
        <v/>
      </c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</row>
    <row r="89" spans="2:49" ht="18" customHeight="1" x14ac:dyDescent="0.2">
      <c r="B89" s="106">
        <v>78</v>
      </c>
      <c r="C89" s="153"/>
      <c r="D89" s="184"/>
      <c r="E89" s="184"/>
      <c r="F89" s="185"/>
      <c r="G89" s="166" t="str">
        <f t="shared" si="21"/>
        <v/>
      </c>
      <c r="H89" s="48"/>
      <c r="I89" s="17"/>
      <c r="J89" s="140" t="str">
        <f t="shared" si="22"/>
        <v/>
      </c>
      <c r="K89" s="112"/>
      <c r="L89" s="108"/>
      <c r="M89" s="108"/>
      <c r="N89" s="108"/>
      <c r="O89" s="18" t="str" cm="1">
        <f t="array" ref="O89">IF(K89="","",IF($O$11="Bester",LARGE(K89:N89,1),IF(AND(M89="",N89=""),"",SUM(LARGE(K89:N89,{1;2;3})))))</f>
        <v/>
      </c>
      <c r="P89" s="140" t="str">
        <f t="shared" si="23"/>
        <v/>
      </c>
      <c r="Q89" s="112"/>
      <c r="R89" s="114"/>
      <c r="S89" s="114"/>
      <c r="T89" s="114"/>
      <c r="U89" s="19" t="str" cm="1">
        <f t="array" ref="U89">IF(Q89="","",IF($U$11="Bester",LARGE(Q89:T89,1),IF(AND(S89="",T89=""),"",SUM(LARGE(Q89:T89,{1;2;3})))))</f>
        <v/>
      </c>
      <c r="V89" s="140" t="str">
        <f t="shared" si="24"/>
        <v/>
      </c>
      <c r="W89" s="17"/>
      <c r="X89" s="140" t="str">
        <f t="shared" si="25"/>
        <v/>
      </c>
      <c r="Y89" s="21"/>
      <c r="Z89" s="26" t="str">
        <f t="shared" si="17"/>
        <v/>
      </c>
      <c r="AA89" s="27" t="str">
        <f t="shared" si="18"/>
        <v/>
      </c>
      <c r="AB89" s="27" t="str">
        <f t="shared" si="19"/>
        <v/>
      </c>
      <c r="AC89" s="25" t="str">
        <f t="shared" si="20"/>
        <v/>
      </c>
      <c r="AD89" s="19" t="str">
        <f t="shared" si="26"/>
        <v/>
      </c>
      <c r="AE89" s="142" t="str">
        <f t="shared" si="27"/>
        <v/>
      </c>
      <c r="AF89" s="28" t="str">
        <f t="shared" si="28"/>
        <v/>
      </c>
      <c r="AG89" s="29" t="str">
        <f t="shared" si="29"/>
        <v/>
      </c>
      <c r="AH89" s="30" t="str">
        <f t="shared" si="30"/>
        <v/>
      </c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</row>
    <row r="90" spans="2:49" ht="18" customHeight="1" x14ac:dyDescent="0.2">
      <c r="B90" s="106">
        <v>79</v>
      </c>
      <c r="C90" s="153"/>
      <c r="D90" s="184"/>
      <c r="E90" s="184"/>
      <c r="F90" s="185"/>
      <c r="G90" s="166" t="str">
        <f t="shared" si="21"/>
        <v/>
      </c>
      <c r="H90" s="48"/>
      <c r="I90" s="17"/>
      <c r="J90" s="140" t="str">
        <f t="shared" si="22"/>
        <v/>
      </c>
      <c r="K90" s="112"/>
      <c r="L90" s="108"/>
      <c r="M90" s="108"/>
      <c r="N90" s="108"/>
      <c r="O90" s="18" t="str" cm="1">
        <f t="array" ref="O90">IF(K90="","",IF($O$11="Bester",LARGE(K90:N90,1),IF(AND(M90="",N90=""),"",SUM(LARGE(K90:N90,{1;2;3})))))</f>
        <v/>
      </c>
      <c r="P90" s="140" t="str">
        <f t="shared" si="23"/>
        <v/>
      </c>
      <c r="Q90" s="112"/>
      <c r="R90" s="114"/>
      <c r="S90" s="114"/>
      <c r="T90" s="114"/>
      <c r="U90" s="19" t="str" cm="1">
        <f t="array" ref="U90">IF(Q90="","",IF($U$11="Bester",LARGE(Q90:T90,1),IF(AND(S90="",T90=""),"",SUM(LARGE(Q90:T90,{1;2;3})))))</f>
        <v/>
      </c>
      <c r="V90" s="140" t="str">
        <f t="shared" si="24"/>
        <v/>
      </c>
      <c r="W90" s="17"/>
      <c r="X90" s="140" t="str">
        <f t="shared" si="25"/>
        <v/>
      </c>
      <c r="Y90" s="21"/>
      <c r="Z90" s="26" t="str">
        <f t="shared" si="17"/>
        <v/>
      </c>
      <c r="AA90" s="27" t="str">
        <f t="shared" si="18"/>
        <v/>
      </c>
      <c r="AB90" s="27" t="str">
        <f t="shared" si="19"/>
        <v/>
      </c>
      <c r="AC90" s="25" t="str">
        <f t="shared" si="20"/>
        <v/>
      </c>
      <c r="AD90" s="19" t="str">
        <f t="shared" si="26"/>
        <v/>
      </c>
      <c r="AE90" s="142" t="str">
        <f t="shared" si="27"/>
        <v/>
      </c>
      <c r="AF90" s="28" t="str">
        <f t="shared" si="28"/>
        <v/>
      </c>
      <c r="AG90" s="29" t="str">
        <f t="shared" si="29"/>
        <v/>
      </c>
      <c r="AH90" s="30" t="str">
        <f t="shared" si="30"/>
        <v/>
      </c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</row>
    <row r="91" spans="2:49" ht="18" customHeight="1" x14ac:dyDescent="0.2">
      <c r="B91" s="106">
        <v>80</v>
      </c>
      <c r="C91" s="153"/>
      <c r="D91" s="184"/>
      <c r="E91" s="184"/>
      <c r="F91" s="185"/>
      <c r="G91" s="166" t="str">
        <f t="shared" si="21"/>
        <v/>
      </c>
      <c r="H91" s="48"/>
      <c r="I91" s="17"/>
      <c r="J91" s="140" t="str">
        <f t="shared" si="22"/>
        <v/>
      </c>
      <c r="K91" s="112"/>
      <c r="L91" s="108"/>
      <c r="M91" s="108"/>
      <c r="N91" s="108"/>
      <c r="O91" s="18" t="str" cm="1">
        <f t="array" ref="O91">IF(K91="","",IF($O$11="Bester",LARGE(K91:N91,1),IF(AND(M91="",N91=""),"",SUM(LARGE(K91:N91,{1;2;3})))))</f>
        <v/>
      </c>
      <c r="P91" s="140" t="str">
        <f t="shared" si="23"/>
        <v/>
      </c>
      <c r="Q91" s="112"/>
      <c r="R91" s="114"/>
      <c r="S91" s="114"/>
      <c r="T91" s="114"/>
      <c r="U91" s="19" t="str" cm="1">
        <f t="array" ref="U91">IF(Q91="","",IF($U$11="Bester",LARGE(Q91:T91,1),IF(AND(S91="",T91=""),"",SUM(LARGE(Q91:T91,{1;2;3})))))</f>
        <v/>
      </c>
      <c r="V91" s="140" t="str">
        <f t="shared" si="24"/>
        <v/>
      </c>
      <c r="W91" s="17"/>
      <c r="X91" s="140" t="str">
        <f t="shared" si="25"/>
        <v/>
      </c>
      <c r="Y91" s="21"/>
      <c r="Z91" s="26" t="str">
        <f t="shared" si="17"/>
        <v/>
      </c>
      <c r="AA91" s="27" t="str">
        <f t="shared" si="18"/>
        <v/>
      </c>
      <c r="AB91" s="27" t="str">
        <f t="shared" si="19"/>
        <v/>
      </c>
      <c r="AC91" s="25" t="str">
        <f t="shared" si="20"/>
        <v/>
      </c>
      <c r="AD91" s="19" t="str">
        <f t="shared" si="26"/>
        <v/>
      </c>
      <c r="AE91" s="142" t="str">
        <f t="shared" si="27"/>
        <v/>
      </c>
      <c r="AF91" s="28" t="str">
        <f t="shared" si="28"/>
        <v/>
      </c>
      <c r="AG91" s="29" t="str">
        <f t="shared" si="29"/>
        <v/>
      </c>
      <c r="AH91" s="30" t="str">
        <f t="shared" si="30"/>
        <v/>
      </c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</row>
    <row r="92" spans="2:49" ht="18" customHeight="1" x14ac:dyDescent="0.2">
      <c r="B92" s="106">
        <v>81</v>
      </c>
      <c r="C92" s="153"/>
      <c r="D92" s="184"/>
      <c r="E92" s="184"/>
      <c r="F92" s="185"/>
      <c r="G92" s="166" t="str">
        <f t="shared" si="21"/>
        <v/>
      </c>
      <c r="H92" s="48"/>
      <c r="I92" s="17"/>
      <c r="J92" s="140" t="str">
        <f t="shared" si="22"/>
        <v/>
      </c>
      <c r="K92" s="112"/>
      <c r="L92" s="108"/>
      <c r="M92" s="108"/>
      <c r="N92" s="108"/>
      <c r="O92" s="18" t="str" cm="1">
        <f t="array" ref="O92">IF(K92="","",IF($O$11="Bester",LARGE(K92:N92,1),IF(AND(M92="",N92=""),"",SUM(LARGE(K92:N92,{1;2;3})))))</f>
        <v/>
      </c>
      <c r="P92" s="140" t="str">
        <f t="shared" si="23"/>
        <v/>
      </c>
      <c r="Q92" s="112"/>
      <c r="R92" s="114"/>
      <c r="S92" s="114"/>
      <c r="T92" s="114"/>
      <c r="U92" s="19" t="str" cm="1">
        <f t="array" ref="U92">IF(Q92="","",IF($U$11="Bester",LARGE(Q92:T92,1),IF(AND(S92="",T92=""),"",SUM(LARGE(Q92:T92,{1;2;3})))))</f>
        <v/>
      </c>
      <c r="V92" s="140" t="str">
        <f t="shared" si="24"/>
        <v/>
      </c>
      <c r="W92" s="17"/>
      <c r="X92" s="140" t="str">
        <f t="shared" si="25"/>
        <v/>
      </c>
      <c r="Y92" s="21"/>
      <c r="Z92" s="26" t="str">
        <f t="shared" si="17"/>
        <v/>
      </c>
      <c r="AA92" s="27" t="str">
        <f t="shared" si="18"/>
        <v/>
      </c>
      <c r="AB92" s="27" t="str">
        <f t="shared" si="19"/>
        <v/>
      </c>
      <c r="AC92" s="25" t="str">
        <f t="shared" si="20"/>
        <v/>
      </c>
      <c r="AD92" s="19" t="str">
        <f t="shared" si="26"/>
        <v/>
      </c>
      <c r="AE92" s="142" t="str">
        <f t="shared" si="27"/>
        <v/>
      </c>
      <c r="AF92" s="28" t="str">
        <f t="shared" si="28"/>
        <v/>
      </c>
      <c r="AG92" s="29" t="str">
        <f t="shared" si="29"/>
        <v/>
      </c>
      <c r="AH92" s="30" t="str">
        <f t="shared" si="30"/>
        <v/>
      </c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</row>
    <row r="93" spans="2:49" ht="18" customHeight="1" x14ac:dyDescent="0.2">
      <c r="B93" s="106">
        <v>82</v>
      </c>
      <c r="C93" s="153"/>
      <c r="D93" s="184"/>
      <c r="E93" s="184"/>
      <c r="F93" s="185"/>
      <c r="G93" s="166" t="str">
        <f t="shared" si="21"/>
        <v/>
      </c>
      <c r="H93" s="48"/>
      <c r="I93" s="17"/>
      <c r="J93" s="140" t="str">
        <f t="shared" si="22"/>
        <v/>
      </c>
      <c r="K93" s="112"/>
      <c r="L93" s="108"/>
      <c r="M93" s="108"/>
      <c r="N93" s="108"/>
      <c r="O93" s="18" t="str" cm="1">
        <f t="array" ref="O93">IF(K93="","",IF($O$11="Bester",LARGE(K93:N93,1),IF(AND(M93="",N93=""),"",SUM(LARGE(K93:N93,{1;2;3})))))</f>
        <v/>
      </c>
      <c r="P93" s="140" t="str">
        <f t="shared" si="23"/>
        <v/>
      </c>
      <c r="Q93" s="112"/>
      <c r="R93" s="114"/>
      <c r="S93" s="114"/>
      <c r="T93" s="114"/>
      <c r="U93" s="19" t="str" cm="1">
        <f t="array" ref="U93">IF(Q93="","",IF($U$11="Bester",LARGE(Q93:T93,1),IF(AND(S93="",T93=""),"",SUM(LARGE(Q93:T93,{1;2;3})))))</f>
        <v/>
      </c>
      <c r="V93" s="140" t="str">
        <f t="shared" si="24"/>
        <v/>
      </c>
      <c r="W93" s="17"/>
      <c r="X93" s="140" t="str">
        <f t="shared" si="25"/>
        <v/>
      </c>
      <c r="Y93" s="21"/>
      <c r="Z93" s="26" t="str">
        <f t="shared" si="17"/>
        <v/>
      </c>
      <c r="AA93" s="27" t="str">
        <f t="shared" si="18"/>
        <v/>
      </c>
      <c r="AB93" s="27" t="str">
        <f t="shared" si="19"/>
        <v/>
      </c>
      <c r="AC93" s="25" t="str">
        <f t="shared" si="20"/>
        <v/>
      </c>
      <c r="AD93" s="19" t="str">
        <f t="shared" si="26"/>
        <v/>
      </c>
      <c r="AE93" s="142" t="str">
        <f t="shared" si="27"/>
        <v/>
      </c>
      <c r="AF93" s="28" t="str">
        <f t="shared" si="28"/>
        <v/>
      </c>
      <c r="AG93" s="29" t="str">
        <f t="shared" si="29"/>
        <v/>
      </c>
      <c r="AH93" s="30" t="str">
        <f t="shared" si="30"/>
        <v/>
      </c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</row>
    <row r="94" spans="2:49" ht="18" customHeight="1" x14ac:dyDescent="0.2">
      <c r="B94" s="106">
        <v>83</v>
      </c>
      <c r="C94" s="153"/>
      <c r="D94" s="184"/>
      <c r="E94" s="184"/>
      <c r="F94" s="185"/>
      <c r="G94" s="166" t="str">
        <f t="shared" si="21"/>
        <v/>
      </c>
      <c r="H94" s="48"/>
      <c r="I94" s="17"/>
      <c r="J94" s="140" t="str">
        <f t="shared" si="22"/>
        <v/>
      </c>
      <c r="K94" s="112"/>
      <c r="L94" s="108"/>
      <c r="M94" s="108"/>
      <c r="N94" s="108"/>
      <c r="O94" s="18" t="str" cm="1">
        <f t="array" ref="O94">IF(K94="","",IF($O$11="Bester",LARGE(K94:N94,1),IF(AND(M94="",N94=""),"",SUM(LARGE(K94:N94,{1;2;3})))))</f>
        <v/>
      </c>
      <c r="P94" s="140" t="str">
        <f t="shared" si="23"/>
        <v/>
      </c>
      <c r="Q94" s="112"/>
      <c r="R94" s="114"/>
      <c r="S94" s="114"/>
      <c r="T94" s="114"/>
      <c r="U94" s="19" t="str" cm="1">
        <f t="array" ref="U94">IF(Q94="","",IF($U$11="Bester",LARGE(Q94:T94,1),IF(AND(S94="",T94=""),"",SUM(LARGE(Q94:T94,{1;2;3})))))</f>
        <v/>
      </c>
      <c r="V94" s="140" t="str">
        <f t="shared" si="24"/>
        <v/>
      </c>
      <c r="W94" s="17"/>
      <c r="X94" s="140" t="str">
        <f t="shared" si="25"/>
        <v/>
      </c>
      <c r="Y94" s="21"/>
      <c r="Z94" s="26" t="str">
        <f t="shared" si="17"/>
        <v/>
      </c>
      <c r="AA94" s="27" t="str">
        <f t="shared" si="18"/>
        <v/>
      </c>
      <c r="AB94" s="27" t="str">
        <f t="shared" si="19"/>
        <v/>
      </c>
      <c r="AC94" s="25" t="str">
        <f t="shared" si="20"/>
        <v/>
      </c>
      <c r="AD94" s="19" t="str">
        <f t="shared" si="26"/>
        <v/>
      </c>
      <c r="AE94" s="142" t="str">
        <f t="shared" si="27"/>
        <v/>
      </c>
      <c r="AF94" s="28" t="str">
        <f t="shared" si="28"/>
        <v/>
      </c>
      <c r="AG94" s="29" t="str">
        <f t="shared" si="29"/>
        <v/>
      </c>
      <c r="AH94" s="30" t="str">
        <f t="shared" si="30"/>
        <v/>
      </c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</row>
    <row r="95" spans="2:49" ht="18" customHeight="1" x14ac:dyDescent="0.2">
      <c r="B95" s="106">
        <v>84</v>
      </c>
      <c r="C95" s="153"/>
      <c r="D95" s="184"/>
      <c r="E95" s="184"/>
      <c r="F95" s="185"/>
      <c r="G95" s="166" t="str">
        <f t="shared" si="21"/>
        <v/>
      </c>
      <c r="H95" s="48"/>
      <c r="I95" s="17"/>
      <c r="J95" s="140" t="str">
        <f t="shared" si="22"/>
        <v/>
      </c>
      <c r="K95" s="112"/>
      <c r="L95" s="108"/>
      <c r="M95" s="108"/>
      <c r="N95" s="108"/>
      <c r="O95" s="18" t="str" cm="1">
        <f t="array" ref="O95">IF(K95="","",IF($O$11="Bester",LARGE(K95:N95,1),IF(AND(M95="",N95=""),"",SUM(LARGE(K95:N95,{1;2;3})))))</f>
        <v/>
      </c>
      <c r="P95" s="140" t="str">
        <f t="shared" si="23"/>
        <v/>
      </c>
      <c r="Q95" s="112"/>
      <c r="R95" s="114"/>
      <c r="S95" s="114"/>
      <c r="T95" s="114"/>
      <c r="U95" s="19" t="str" cm="1">
        <f t="array" ref="U95">IF(Q95="","",IF($U$11="Bester",LARGE(Q95:T95,1),IF(AND(S95="",T95=""),"",SUM(LARGE(Q95:T95,{1;2;3})))))</f>
        <v/>
      </c>
      <c r="V95" s="140" t="str">
        <f t="shared" si="24"/>
        <v/>
      </c>
      <c r="W95" s="17"/>
      <c r="X95" s="140" t="str">
        <f t="shared" si="25"/>
        <v/>
      </c>
      <c r="Y95" s="21"/>
      <c r="Z95" s="26" t="str">
        <f t="shared" si="17"/>
        <v/>
      </c>
      <c r="AA95" s="27" t="str">
        <f t="shared" si="18"/>
        <v/>
      </c>
      <c r="AB95" s="27" t="str">
        <f t="shared" si="19"/>
        <v/>
      </c>
      <c r="AC95" s="25" t="str">
        <f t="shared" si="20"/>
        <v/>
      </c>
      <c r="AD95" s="19" t="str">
        <f t="shared" si="26"/>
        <v/>
      </c>
      <c r="AE95" s="142" t="str">
        <f t="shared" si="27"/>
        <v/>
      </c>
      <c r="AF95" s="28" t="str">
        <f t="shared" si="28"/>
        <v/>
      </c>
      <c r="AG95" s="29" t="str">
        <f t="shared" si="29"/>
        <v/>
      </c>
      <c r="AH95" s="30" t="str">
        <f t="shared" si="30"/>
        <v/>
      </c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</row>
    <row r="96" spans="2:49" ht="18" customHeight="1" x14ac:dyDescent="0.2">
      <c r="B96" s="106">
        <v>85</v>
      </c>
      <c r="C96" s="153"/>
      <c r="D96" s="184"/>
      <c r="E96" s="184"/>
      <c r="F96" s="185"/>
      <c r="G96" s="166" t="str">
        <f t="shared" si="21"/>
        <v/>
      </c>
      <c r="H96" s="48"/>
      <c r="I96" s="17"/>
      <c r="J96" s="140" t="str">
        <f t="shared" si="22"/>
        <v/>
      </c>
      <c r="K96" s="112"/>
      <c r="L96" s="108"/>
      <c r="M96" s="108"/>
      <c r="N96" s="108"/>
      <c r="O96" s="18" t="str" cm="1">
        <f t="array" ref="O96">IF(K96="","",IF($O$11="Bester",LARGE(K96:N96,1),IF(AND(M96="",N96=""),"",SUM(LARGE(K96:N96,{1;2;3})))))</f>
        <v/>
      </c>
      <c r="P96" s="140" t="str">
        <f t="shared" si="23"/>
        <v/>
      </c>
      <c r="Q96" s="112"/>
      <c r="R96" s="114"/>
      <c r="S96" s="114"/>
      <c r="T96" s="114"/>
      <c r="U96" s="19" t="str" cm="1">
        <f t="array" ref="U96">IF(Q96="","",IF($U$11="Bester",LARGE(Q96:T96,1),IF(AND(S96="",T96=""),"",SUM(LARGE(Q96:T96,{1;2;3})))))</f>
        <v/>
      </c>
      <c r="V96" s="140" t="str">
        <f t="shared" si="24"/>
        <v/>
      </c>
      <c r="W96" s="17"/>
      <c r="X96" s="140" t="str">
        <f t="shared" si="25"/>
        <v/>
      </c>
      <c r="Y96" s="21"/>
      <c r="Z96" s="26" t="str">
        <f t="shared" si="17"/>
        <v/>
      </c>
      <c r="AA96" s="27" t="str">
        <f t="shared" si="18"/>
        <v/>
      </c>
      <c r="AB96" s="27" t="str">
        <f t="shared" si="19"/>
        <v/>
      </c>
      <c r="AC96" s="25" t="str">
        <f t="shared" si="20"/>
        <v/>
      </c>
      <c r="AD96" s="19" t="str">
        <f t="shared" si="26"/>
        <v/>
      </c>
      <c r="AE96" s="142" t="str">
        <f t="shared" si="27"/>
        <v/>
      </c>
      <c r="AF96" s="28" t="str">
        <f t="shared" si="28"/>
        <v/>
      </c>
      <c r="AG96" s="29" t="str">
        <f t="shared" si="29"/>
        <v/>
      </c>
      <c r="AH96" s="30" t="str">
        <f t="shared" si="30"/>
        <v/>
      </c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</row>
    <row r="97" spans="2:49" ht="18" customHeight="1" x14ac:dyDescent="0.2">
      <c r="B97" s="106">
        <v>86</v>
      </c>
      <c r="C97" s="153"/>
      <c r="D97" s="184"/>
      <c r="E97" s="184"/>
      <c r="F97" s="185"/>
      <c r="G97" s="166" t="str">
        <f t="shared" si="21"/>
        <v/>
      </c>
      <c r="H97" s="48"/>
      <c r="I97" s="17"/>
      <c r="J97" s="140" t="str">
        <f t="shared" si="22"/>
        <v/>
      </c>
      <c r="K97" s="112"/>
      <c r="L97" s="108"/>
      <c r="M97" s="108"/>
      <c r="N97" s="108"/>
      <c r="O97" s="18" t="str" cm="1">
        <f t="array" ref="O97">IF(K97="","",IF($O$11="Bester",LARGE(K97:N97,1),IF(AND(M97="",N97=""),"",SUM(LARGE(K97:N97,{1;2;3})))))</f>
        <v/>
      </c>
      <c r="P97" s="140" t="str">
        <f t="shared" si="23"/>
        <v/>
      </c>
      <c r="Q97" s="112"/>
      <c r="R97" s="114"/>
      <c r="S97" s="114"/>
      <c r="T97" s="114"/>
      <c r="U97" s="19" t="str" cm="1">
        <f t="array" ref="U97">IF(Q97="","",IF($U$11="Bester",LARGE(Q97:T97,1),IF(AND(S97="",T97=""),"",SUM(LARGE(Q97:T97,{1;2;3})))))</f>
        <v/>
      </c>
      <c r="V97" s="140" t="str">
        <f t="shared" si="24"/>
        <v/>
      </c>
      <c r="W97" s="17"/>
      <c r="X97" s="140" t="str">
        <f t="shared" si="25"/>
        <v/>
      </c>
      <c r="Y97" s="21"/>
      <c r="Z97" s="26" t="str">
        <f t="shared" si="17"/>
        <v/>
      </c>
      <c r="AA97" s="27" t="str">
        <f t="shared" si="18"/>
        <v/>
      </c>
      <c r="AB97" s="27" t="str">
        <f t="shared" si="19"/>
        <v/>
      </c>
      <c r="AC97" s="25" t="str">
        <f t="shared" si="20"/>
        <v/>
      </c>
      <c r="AD97" s="19" t="str">
        <f t="shared" si="26"/>
        <v/>
      </c>
      <c r="AE97" s="142" t="str">
        <f t="shared" si="27"/>
        <v/>
      </c>
      <c r="AF97" s="28" t="str">
        <f t="shared" si="28"/>
        <v/>
      </c>
      <c r="AG97" s="29" t="str">
        <f t="shared" si="29"/>
        <v/>
      </c>
      <c r="AH97" s="30" t="str">
        <f t="shared" si="30"/>
        <v/>
      </c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</row>
    <row r="98" spans="2:49" ht="18" customHeight="1" x14ac:dyDescent="0.2">
      <c r="B98" s="106">
        <v>87</v>
      </c>
      <c r="C98" s="153"/>
      <c r="D98" s="184"/>
      <c r="E98" s="184"/>
      <c r="F98" s="185"/>
      <c r="G98" s="166" t="str">
        <f t="shared" si="21"/>
        <v/>
      </c>
      <c r="H98" s="48"/>
      <c r="I98" s="17"/>
      <c r="J98" s="140" t="str">
        <f t="shared" si="22"/>
        <v/>
      </c>
      <c r="K98" s="112"/>
      <c r="L98" s="108"/>
      <c r="M98" s="108"/>
      <c r="N98" s="108"/>
      <c r="O98" s="18" t="str" cm="1">
        <f t="array" ref="O98">IF(K98="","",IF($O$11="Bester",LARGE(K98:N98,1),IF(AND(M98="",N98=""),"",SUM(LARGE(K98:N98,{1;2;3})))))</f>
        <v/>
      </c>
      <c r="P98" s="140" t="str">
        <f t="shared" si="23"/>
        <v/>
      </c>
      <c r="Q98" s="112"/>
      <c r="R98" s="114"/>
      <c r="S98" s="114"/>
      <c r="T98" s="114"/>
      <c r="U98" s="19" t="str" cm="1">
        <f t="array" ref="U98">IF(Q98="","",IF($U$11="Bester",LARGE(Q98:T98,1),IF(AND(S98="",T98=""),"",SUM(LARGE(Q98:T98,{1;2;3})))))</f>
        <v/>
      </c>
      <c r="V98" s="140" t="str">
        <f t="shared" si="24"/>
        <v/>
      </c>
      <c r="W98" s="17"/>
      <c r="X98" s="140" t="str">
        <f t="shared" si="25"/>
        <v/>
      </c>
      <c r="Y98" s="21"/>
      <c r="Z98" s="26" t="str">
        <f t="shared" si="17"/>
        <v/>
      </c>
      <c r="AA98" s="27" t="str">
        <f t="shared" si="18"/>
        <v/>
      </c>
      <c r="AB98" s="27" t="str">
        <f t="shared" si="19"/>
        <v/>
      </c>
      <c r="AC98" s="25" t="str">
        <f t="shared" si="20"/>
        <v/>
      </c>
      <c r="AD98" s="19" t="str">
        <f t="shared" si="26"/>
        <v/>
      </c>
      <c r="AE98" s="142" t="str">
        <f t="shared" si="27"/>
        <v/>
      </c>
      <c r="AF98" s="28" t="str">
        <f t="shared" si="28"/>
        <v/>
      </c>
      <c r="AG98" s="29" t="str">
        <f t="shared" si="29"/>
        <v/>
      </c>
      <c r="AH98" s="30" t="str">
        <f t="shared" si="30"/>
        <v/>
      </c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</row>
    <row r="99" spans="2:49" ht="18" customHeight="1" x14ac:dyDescent="0.2">
      <c r="B99" s="106">
        <v>88</v>
      </c>
      <c r="C99" s="153"/>
      <c r="D99" s="184"/>
      <c r="E99" s="184"/>
      <c r="F99" s="185"/>
      <c r="G99" s="166" t="str">
        <f t="shared" si="21"/>
        <v/>
      </c>
      <c r="H99" s="48"/>
      <c r="I99" s="17"/>
      <c r="J99" s="140" t="str">
        <f t="shared" si="22"/>
        <v/>
      </c>
      <c r="K99" s="112"/>
      <c r="L99" s="108"/>
      <c r="M99" s="108"/>
      <c r="N99" s="108"/>
      <c r="O99" s="18" t="str" cm="1">
        <f t="array" ref="O99">IF(K99="","",IF($O$11="Bester",LARGE(K99:N99,1),IF(AND(M99="",N99=""),"",SUM(LARGE(K99:N99,{1;2;3})))))</f>
        <v/>
      </c>
      <c r="P99" s="140" t="str">
        <f t="shared" si="23"/>
        <v/>
      </c>
      <c r="Q99" s="112"/>
      <c r="R99" s="114"/>
      <c r="S99" s="114"/>
      <c r="T99" s="114"/>
      <c r="U99" s="19" t="str" cm="1">
        <f t="array" ref="U99">IF(Q99="","",IF($U$11="Bester",LARGE(Q99:T99,1),IF(AND(S99="",T99=""),"",SUM(LARGE(Q99:T99,{1;2;3})))))</f>
        <v/>
      </c>
      <c r="V99" s="140" t="str">
        <f t="shared" si="24"/>
        <v/>
      </c>
      <c r="W99" s="17"/>
      <c r="X99" s="140" t="str">
        <f t="shared" si="25"/>
        <v/>
      </c>
      <c r="Y99" s="21"/>
      <c r="Z99" s="26" t="str">
        <f t="shared" si="17"/>
        <v/>
      </c>
      <c r="AA99" s="27" t="str">
        <f t="shared" si="18"/>
        <v/>
      </c>
      <c r="AB99" s="27" t="str">
        <f t="shared" si="19"/>
        <v/>
      </c>
      <c r="AC99" s="25" t="str">
        <f t="shared" si="20"/>
        <v/>
      </c>
      <c r="AD99" s="19" t="str">
        <f t="shared" si="26"/>
        <v/>
      </c>
      <c r="AE99" s="142" t="str">
        <f t="shared" si="27"/>
        <v/>
      </c>
      <c r="AF99" s="28" t="str">
        <f t="shared" si="28"/>
        <v/>
      </c>
      <c r="AG99" s="29" t="str">
        <f t="shared" si="29"/>
        <v/>
      </c>
      <c r="AH99" s="30" t="str">
        <f t="shared" si="30"/>
        <v/>
      </c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</row>
    <row r="100" spans="2:49" ht="18" customHeight="1" x14ac:dyDescent="0.2">
      <c r="B100" s="106">
        <v>89</v>
      </c>
      <c r="C100" s="153"/>
      <c r="D100" s="184"/>
      <c r="E100" s="184"/>
      <c r="F100" s="185"/>
      <c r="G100" s="166" t="str">
        <f t="shared" si="21"/>
        <v/>
      </c>
      <c r="H100" s="48"/>
      <c r="I100" s="17"/>
      <c r="J100" s="140" t="str">
        <f t="shared" si="22"/>
        <v/>
      </c>
      <c r="K100" s="112"/>
      <c r="L100" s="108"/>
      <c r="M100" s="108"/>
      <c r="N100" s="108"/>
      <c r="O100" s="18" t="str" cm="1">
        <f t="array" ref="O100">IF(K100="","",IF($O$11="Bester",LARGE(K100:N100,1),IF(AND(M100="",N100=""),"",SUM(LARGE(K100:N100,{1;2;3})))))</f>
        <v/>
      </c>
      <c r="P100" s="140" t="str">
        <f t="shared" si="23"/>
        <v/>
      </c>
      <c r="Q100" s="112"/>
      <c r="R100" s="114"/>
      <c r="S100" s="114"/>
      <c r="T100" s="114"/>
      <c r="U100" s="19" t="str" cm="1">
        <f t="array" ref="U100">IF(Q100="","",IF($U$11="Bester",LARGE(Q100:T100,1),IF(AND(S100="",T100=""),"",SUM(LARGE(Q100:T100,{1;2;3})))))</f>
        <v/>
      </c>
      <c r="V100" s="140" t="str">
        <f t="shared" si="24"/>
        <v/>
      </c>
      <c r="W100" s="17"/>
      <c r="X100" s="140" t="str">
        <f t="shared" si="25"/>
        <v/>
      </c>
      <c r="Y100" s="21"/>
      <c r="Z100" s="26" t="str">
        <f t="shared" si="17"/>
        <v/>
      </c>
      <c r="AA100" s="27" t="str">
        <f t="shared" si="18"/>
        <v/>
      </c>
      <c r="AB100" s="27" t="str">
        <f t="shared" si="19"/>
        <v/>
      </c>
      <c r="AC100" s="25" t="str">
        <f t="shared" si="20"/>
        <v/>
      </c>
      <c r="AD100" s="19" t="str">
        <f t="shared" si="26"/>
        <v/>
      </c>
      <c r="AE100" s="142" t="str">
        <f t="shared" si="27"/>
        <v/>
      </c>
      <c r="AF100" s="28" t="str">
        <f t="shared" si="28"/>
        <v/>
      </c>
      <c r="AG100" s="29" t="str">
        <f t="shared" si="29"/>
        <v/>
      </c>
      <c r="AH100" s="30" t="str">
        <f t="shared" si="30"/>
        <v/>
      </c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</row>
    <row r="101" spans="2:49" ht="18" customHeight="1" x14ac:dyDescent="0.2">
      <c r="B101" s="106">
        <v>90</v>
      </c>
      <c r="C101" s="153"/>
      <c r="D101" s="184"/>
      <c r="E101" s="184"/>
      <c r="F101" s="185"/>
      <c r="G101" s="166" t="str">
        <f t="shared" si="21"/>
        <v/>
      </c>
      <c r="H101" s="48"/>
      <c r="I101" s="17"/>
      <c r="J101" s="140" t="str">
        <f t="shared" si="22"/>
        <v/>
      </c>
      <c r="K101" s="112"/>
      <c r="L101" s="108"/>
      <c r="M101" s="108"/>
      <c r="N101" s="108"/>
      <c r="O101" s="18" t="str" cm="1">
        <f t="array" ref="O101">IF(K101="","",IF($O$11="Bester",LARGE(K101:N101,1),IF(AND(M101="",N101=""),"",SUM(LARGE(K101:N101,{1;2;3})))))</f>
        <v/>
      </c>
      <c r="P101" s="140" t="str">
        <f t="shared" si="23"/>
        <v/>
      </c>
      <c r="Q101" s="112"/>
      <c r="R101" s="114"/>
      <c r="S101" s="114"/>
      <c r="T101" s="114"/>
      <c r="U101" s="19" t="str" cm="1">
        <f t="array" ref="U101">IF(Q101="","",IF($U$11="Bester",LARGE(Q101:T101,1),IF(AND(S101="",T101=""),"",SUM(LARGE(Q101:T101,{1;2;3})))))</f>
        <v/>
      </c>
      <c r="V101" s="140" t="str">
        <f t="shared" si="24"/>
        <v/>
      </c>
      <c r="W101" s="17"/>
      <c r="X101" s="140" t="str">
        <f t="shared" si="25"/>
        <v/>
      </c>
      <c r="Y101" s="21"/>
      <c r="Z101" s="26" t="str">
        <f t="shared" si="17"/>
        <v/>
      </c>
      <c r="AA101" s="27" t="str">
        <f t="shared" si="18"/>
        <v/>
      </c>
      <c r="AB101" s="27" t="str">
        <f t="shared" si="19"/>
        <v/>
      </c>
      <c r="AC101" s="25" t="str">
        <f t="shared" si="20"/>
        <v/>
      </c>
      <c r="AD101" s="19" t="str">
        <f t="shared" si="26"/>
        <v/>
      </c>
      <c r="AE101" s="142" t="str">
        <f t="shared" si="27"/>
        <v/>
      </c>
      <c r="AF101" s="28" t="str">
        <f t="shared" si="28"/>
        <v/>
      </c>
      <c r="AG101" s="29" t="str">
        <f t="shared" si="29"/>
        <v/>
      </c>
      <c r="AH101" s="30" t="str">
        <f t="shared" si="30"/>
        <v/>
      </c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</row>
    <row r="102" spans="2:49" ht="18" customHeight="1" x14ac:dyDescent="0.2">
      <c r="B102" s="106">
        <v>91</v>
      </c>
      <c r="C102" s="153"/>
      <c r="D102" s="184"/>
      <c r="E102" s="184"/>
      <c r="F102" s="185"/>
      <c r="G102" s="166" t="str">
        <f t="shared" si="21"/>
        <v/>
      </c>
      <c r="H102" s="48"/>
      <c r="I102" s="17"/>
      <c r="J102" s="140" t="str">
        <f t="shared" si="22"/>
        <v/>
      </c>
      <c r="K102" s="112"/>
      <c r="L102" s="108"/>
      <c r="M102" s="108"/>
      <c r="N102" s="108"/>
      <c r="O102" s="18" t="str" cm="1">
        <f t="array" ref="O102">IF(K102="","",IF($O$11="Bester",LARGE(K102:N102,1),IF(AND(M102="",N102=""),"",SUM(LARGE(K102:N102,{1;2;3})))))</f>
        <v/>
      </c>
      <c r="P102" s="140" t="str">
        <f t="shared" si="23"/>
        <v/>
      </c>
      <c r="Q102" s="112"/>
      <c r="R102" s="114"/>
      <c r="S102" s="114"/>
      <c r="T102" s="114"/>
      <c r="U102" s="19" t="str" cm="1">
        <f t="array" ref="U102">IF(Q102="","",IF($U$11="Bester",LARGE(Q102:T102,1),IF(AND(S102="",T102=""),"",SUM(LARGE(Q102:T102,{1;2;3})))))</f>
        <v/>
      </c>
      <c r="V102" s="140" t="str">
        <f t="shared" si="24"/>
        <v/>
      </c>
      <c r="W102" s="17"/>
      <c r="X102" s="140" t="str">
        <f t="shared" si="25"/>
        <v/>
      </c>
      <c r="Y102" s="21"/>
      <c r="Z102" s="26" t="str">
        <f t="shared" si="17"/>
        <v/>
      </c>
      <c r="AA102" s="27" t="str">
        <f t="shared" si="18"/>
        <v/>
      </c>
      <c r="AB102" s="27" t="str">
        <f t="shared" si="19"/>
        <v/>
      </c>
      <c r="AC102" s="25" t="str">
        <f t="shared" si="20"/>
        <v/>
      </c>
      <c r="AD102" s="19" t="str">
        <f t="shared" si="26"/>
        <v/>
      </c>
      <c r="AE102" s="142" t="str">
        <f t="shared" si="27"/>
        <v/>
      </c>
      <c r="AF102" s="28" t="str">
        <f t="shared" si="28"/>
        <v/>
      </c>
      <c r="AG102" s="29" t="str">
        <f t="shared" si="29"/>
        <v/>
      </c>
      <c r="AH102" s="30" t="str">
        <f t="shared" si="30"/>
        <v/>
      </c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</row>
    <row r="103" spans="2:49" ht="18" customHeight="1" x14ac:dyDescent="0.2">
      <c r="B103" s="106">
        <v>92</v>
      </c>
      <c r="C103" s="153"/>
      <c r="D103" s="184"/>
      <c r="E103" s="184"/>
      <c r="F103" s="185"/>
      <c r="G103" s="166" t="str">
        <f t="shared" si="21"/>
        <v/>
      </c>
      <c r="H103" s="48"/>
      <c r="I103" s="17"/>
      <c r="J103" s="140" t="str">
        <f t="shared" si="22"/>
        <v/>
      </c>
      <c r="K103" s="112"/>
      <c r="L103" s="108"/>
      <c r="M103" s="108"/>
      <c r="N103" s="108"/>
      <c r="O103" s="18" t="str" cm="1">
        <f t="array" ref="O103">IF(K103="","",IF($O$11="Bester",LARGE(K103:N103,1),IF(AND(M103="",N103=""),"",SUM(LARGE(K103:N103,{1;2;3})))))</f>
        <v/>
      </c>
      <c r="P103" s="140" t="str">
        <f t="shared" si="23"/>
        <v/>
      </c>
      <c r="Q103" s="112"/>
      <c r="R103" s="114"/>
      <c r="S103" s="114"/>
      <c r="T103" s="114"/>
      <c r="U103" s="19" t="str" cm="1">
        <f t="array" ref="U103">IF(Q103="","",IF($U$11="Bester",LARGE(Q103:T103,1),IF(AND(S103="",T103=""),"",SUM(LARGE(Q103:T103,{1;2;3})))))</f>
        <v/>
      </c>
      <c r="V103" s="140" t="str">
        <f t="shared" si="24"/>
        <v/>
      </c>
      <c r="W103" s="17"/>
      <c r="X103" s="140" t="str">
        <f t="shared" si="25"/>
        <v/>
      </c>
      <c r="Y103" s="21"/>
      <c r="Z103" s="26" t="str">
        <f t="shared" si="17"/>
        <v/>
      </c>
      <c r="AA103" s="27" t="str">
        <f t="shared" si="18"/>
        <v/>
      </c>
      <c r="AB103" s="27" t="str">
        <f t="shared" si="19"/>
        <v/>
      </c>
      <c r="AC103" s="25" t="str">
        <f t="shared" si="20"/>
        <v/>
      </c>
      <c r="AD103" s="19" t="str">
        <f t="shared" si="26"/>
        <v/>
      </c>
      <c r="AE103" s="142" t="str">
        <f t="shared" si="27"/>
        <v/>
      </c>
      <c r="AF103" s="28" t="str">
        <f t="shared" si="28"/>
        <v/>
      </c>
      <c r="AG103" s="29" t="str">
        <f t="shared" si="29"/>
        <v/>
      </c>
      <c r="AH103" s="30" t="str">
        <f t="shared" si="30"/>
        <v/>
      </c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</row>
    <row r="104" spans="2:49" ht="18" customHeight="1" x14ac:dyDescent="0.2">
      <c r="B104" s="106">
        <v>93</v>
      </c>
      <c r="C104" s="153"/>
      <c r="D104" s="184"/>
      <c r="E104" s="184"/>
      <c r="F104" s="185"/>
      <c r="G104" s="166" t="str">
        <f t="shared" si="21"/>
        <v/>
      </c>
      <c r="H104" s="48"/>
      <c r="I104" s="17"/>
      <c r="J104" s="140" t="str">
        <f t="shared" si="22"/>
        <v/>
      </c>
      <c r="K104" s="112"/>
      <c r="L104" s="108"/>
      <c r="M104" s="108"/>
      <c r="N104" s="108"/>
      <c r="O104" s="18" t="str" cm="1">
        <f t="array" ref="O104">IF(K104="","",IF($O$11="Bester",LARGE(K104:N104,1),IF(AND(M104="",N104=""),"",SUM(LARGE(K104:N104,{1;2;3})))))</f>
        <v/>
      </c>
      <c r="P104" s="140" t="str">
        <f t="shared" si="23"/>
        <v/>
      </c>
      <c r="Q104" s="112"/>
      <c r="R104" s="114"/>
      <c r="S104" s="114"/>
      <c r="T104" s="114"/>
      <c r="U104" s="19" t="str" cm="1">
        <f t="array" ref="U104">IF(Q104="","",IF($U$11="Bester",LARGE(Q104:T104,1),IF(AND(S104="",T104=""),"",SUM(LARGE(Q104:T104,{1;2;3})))))</f>
        <v/>
      </c>
      <c r="V104" s="140" t="str">
        <f t="shared" si="24"/>
        <v/>
      </c>
      <c r="W104" s="17"/>
      <c r="X104" s="140" t="str">
        <f t="shared" si="25"/>
        <v/>
      </c>
      <c r="Y104" s="21"/>
      <c r="Z104" s="26" t="str">
        <f t="shared" si="17"/>
        <v/>
      </c>
      <c r="AA104" s="27" t="str">
        <f t="shared" si="18"/>
        <v/>
      </c>
      <c r="AB104" s="27" t="str">
        <f t="shared" si="19"/>
        <v/>
      </c>
      <c r="AC104" s="25" t="str">
        <f t="shared" si="20"/>
        <v/>
      </c>
      <c r="AD104" s="19" t="str">
        <f t="shared" si="26"/>
        <v/>
      </c>
      <c r="AE104" s="142" t="str">
        <f t="shared" si="27"/>
        <v/>
      </c>
      <c r="AF104" s="28" t="str">
        <f t="shared" si="28"/>
        <v/>
      </c>
      <c r="AG104" s="29" t="str">
        <f t="shared" si="29"/>
        <v/>
      </c>
      <c r="AH104" s="30" t="str">
        <f t="shared" si="30"/>
        <v/>
      </c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</row>
    <row r="105" spans="2:49" ht="18" customHeight="1" x14ac:dyDescent="0.2">
      <c r="B105" s="106">
        <v>94</v>
      </c>
      <c r="C105" s="153"/>
      <c r="D105" s="184"/>
      <c r="E105" s="184"/>
      <c r="F105" s="185"/>
      <c r="G105" s="166" t="str">
        <f t="shared" si="21"/>
        <v/>
      </c>
      <c r="H105" s="48"/>
      <c r="I105" s="17"/>
      <c r="J105" s="140" t="str">
        <f t="shared" si="22"/>
        <v/>
      </c>
      <c r="K105" s="112"/>
      <c r="L105" s="108"/>
      <c r="M105" s="108"/>
      <c r="N105" s="108"/>
      <c r="O105" s="18" t="str" cm="1">
        <f t="array" ref="O105">IF(K105="","",IF($O$11="Bester",LARGE(K105:N105,1),IF(AND(M105="",N105=""),"",SUM(LARGE(K105:N105,{1;2;3})))))</f>
        <v/>
      </c>
      <c r="P105" s="140" t="str">
        <f t="shared" si="23"/>
        <v/>
      </c>
      <c r="Q105" s="112"/>
      <c r="R105" s="114"/>
      <c r="S105" s="114"/>
      <c r="T105" s="114"/>
      <c r="U105" s="19" t="str" cm="1">
        <f t="array" ref="U105">IF(Q105="","",IF($U$11="Bester",LARGE(Q105:T105,1),IF(AND(S105="",T105=""),"",SUM(LARGE(Q105:T105,{1;2;3})))))</f>
        <v/>
      </c>
      <c r="V105" s="140" t="str">
        <f t="shared" si="24"/>
        <v/>
      </c>
      <c r="W105" s="17"/>
      <c r="X105" s="140" t="str">
        <f t="shared" si="25"/>
        <v/>
      </c>
      <c r="Y105" s="21"/>
      <c r="Z105" s="26" t="str">
        <f t="shared" si="17"/>
        <v/>
      </c>
      <c r="AA105" s="27" t="str">
        <f t="shared" si="18"/>
        <v/>
      </c>
      <c r="AB105" s="27" t="str">
        <f t="shared" si="19"/>
        <v/>
      </c>
      <c r="AC105" s="25" t="str">
        <f t="shared" si="20"/>
        <v/>
      </c>
      <c r="AD105" s="19" t="str">
        <f t="shared" si="26"/>
        <v/>
      </c>
      <c r="AE105" s="142" t="str">
        <f t="shared" si="27"/>
        <v/>
      </c>
      <c r="AF105" s="28" t="str">
        <f t="shared" si="28"/>
        <v/>
      </c>
      <c r="AG105" s="29" t="str">
        <f t="shared" si="29"/>
        <v/>
      </c>
      <c r="AH105" s="30" t="str">
        <f t="shared" si="30"/>
        <v/>
      </c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</row>
    <row r="106" spans="2:49" ht="18" customHeight="1" x14ac:dyDescent="0.2">
      <c r="B106" s="106">
        <v>95</v>
      </c>
      <c r="C106" s="153"/>
      <c r="D106" s="184"/>
      <c r="E106" s="184"/>
      <c r="F106" s="185"/>
      <c r="G106" s="166" t="str">
        <f t="shared" si="21"/>
        <v/>
      </c>
      <c r="H106" s="48"/>
      <c r="I106" s="17"/>
      <c r="J106" s="140" t="str">
        <f t="shared" si="22"/>
        <v/>
      </c>
      <c r="K106" s="112"/>
      <c r="L106" s="108"/>
      <c r="M106" s="108"/>
      <c r="N106" s="108"/>
      <c r="O106" s="18" t="str" cm="1">
        <f t="array" ref="O106">IF(K106="","",IF($O$11="Bester",LARGE(K106:N106,1),IF(AND(M106="",N106=""),"",SUM(LARGE(K106:N106,{1;2;3})))))</f>
        <v/>
      </c>
      <c r="P106" s="140" t="str">
        <f t="shared" si="23"/>
        <v/>
      </c>
      <c r="Q106" s="112"/>
      <c r="R106" s="114"/>
      <c r="S106" s="114"/>
      <c r="T106" s="114"/>
      <c r="U106" s="19" t="str" cm="1">
        <f t="array" ref="U106">IF(Q106="","",IF($U$11="Bester",LARGE(Q106:T106,1),IF(AND(S106="",T106=""),"",SUM(LARGE(Q106:T106,{1;2;3})))))</f>
        <v/>
      </c>
      <c r="V106" s="140" t="str">
        <f t="shared" si="24"/>
        <v/>
      </c>
      <c r="W106" s="17"/>
      <c r="X106" s="140" t="str">
        <f t="shared" si="25"/>
        <v/>
      </c>
      <c r="Y106" s="21"/>
      <c r="Z106" s="26" t="str">
        <f t="shared" si="17"/>
        <v/>
      </c>
      <c r="AA106" s="27" t="str">
        <f t="shared" si="18"/>
        <v/>
      </c>
      <c r="AB106" s="27" t="str">
        <f t="shared" si="19"/>
        <v/>
      </c>
      <c r="AC106" s="25" t="str">
        <f t="shared" si="20"/>
        <v/>
      </c>
      <c r="AD106" s="19" t="str">
        <f t="shared" si="26"/>
        <v/>
      </c>
      <c r="AE106" s="142" t="str">
        <f t="shared" si="27"/>
        <v/>
      </c>
      <c r="AF106" s="28" t="str">
        <f t="shared" si="28"/>
        <v/>
      </c>
      <c r="AG106" s="29" t="str">
        <f t="shared" si="29"/>
        <v/>
      </c>
      <c r="AH106" s="30" t="str">
        <f t="shared" si="30"/>
        <v/>
      </c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</row>
    <row r="107" spans="2:49" ht="18" customHeight="1" x14ac:dyDescent="0.2">
      <c r="B107" s="106">
        <v>96</v>
      </c>
      <c r="C107" s="153"/>
      <c r="D107" s="184"/>
      <c r="E107" s="184"/>
      <c r="F107" s="185"/>
      <c r="G107" s="166" t="str">
        <f t="shared" si="21"/>
        <v/>
      </c>
      <c r="H107" s="48"/>
      <c r="I107" s="17"/>
      <c r="J107" s="140" t="str">
        <f t="shared" si="22"/>
        <v/>
      </c>
      <c r="K107" s="112"/>
      <c r="L107" s="108"/>
      <c r="M107" s="108"/>
      <c r="N107" s="108"/>
      <c r="O107" s="18" t="str" cm="1">
        <f t="array" ref="O107">IF(K107="","",IF($O$11="Bester",LARGE(K107:N107,1),IF(AND(M107="",N107=""),"",SUM(LARGE(K107:N107,{1;2;3})))))</f>
        <v/>
      </c>
      <c r="P107" s="140" t="str">
        <f t="shared" si="23"/>
        <v/>
      </c>
      <c r="Q107" s="112"/>
      <c r="R107" s="114"/>
      <c r="S107" s="114"/>
      <c r="T107" s="114"/>
      <c r="U107" s="19" t="str" cm="1">
        <f t="array" ref="U107">IF(Q107="","",IF($U$11="Bester",LARGE(Q107:T107,1),IF(AND(S107="",T107=""),"",SUM(LARGE(Q107:T107,{1;2;3})))))</f>
        <v/>
      </c>
      <c r="V107" s="140" t="str">
        <f t="shared" si="24"/>
        <v/>
      </c>
      <c r="W107" s="17"/>
      <c r="X107" s="140" t="str">
        <f t="shared" si="25"/>
        <v/>
      </c>
      <c r="Y107" s="21"/>
      <c r="Z107" s="26" t="str">
        <f t="shared" si="17"/>
        <v/>
      </c>
      <c r="AA107" s="27" t="str">
        <f t="shared" si="18"/>
        <v/>
      </c>
      <c r="AB107" s="27" t="str">
        <f t="shared" si="19"/>
        <v/>
      </c>
      <c r="AC107" s="25" t="str">
        <f t="shared" si="20"/>
        <v/>
      </c>
      <c r="AD107" s="19" t="str">
        <f t="shared" si="26"/>
        <v/>
      </c>
      <c r="AE107" s="142" t="str">
        <f t="shared" si="27"/>
        <v/>
      </c>
      <c r="AF107" s="28" t="str">
        <f t="shared" si="28"/>
        <v/>
      </c>
      <c r="AG107" s="29" t="str">
        <f t="shared" si="29"/>
        <v/>
      </c>
      <c r="AH107" s="30" t="str">
        <f t="shared" si="30"/>
        <v/>
      </c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</row>
    <row r="108" spans="2:49" ht="18" customHeight="1" x14ac:dyDescent="0.2">
      <c r="B108" s="106">
        <v>97</v>
      </c>
      <c r="C108" s="153"/>
      <c r="D108" s="184"/>
      <c r="E108" s="184"/>
      <c r="F108" s="185"/>
      <c r="G108" s="166" t="str">
        <f t="shared" si="21"/>
        <v/>
      </c>
      <c r="H108" s="48"/>
      <c r="I108" s="17"/>
      <c r="J108" s="140" t="str">
        <f t="shared" si="22"/>
        <v/>
      </c>
      <c r="K108" s="112"/>
      <c r="L108" s="108"/>
      <c r="M108" s="108"/>
      <c r="N108" s="108"/>
      <c r="O108" s="18" t="str" cm="1">
        <f t="array" ref="O108">IF(K108="","",IF($O$11="Bester",LARGE(K108:N108,1),IF(AND(M108="",N108=""),"",SUM(LARGE(K108:N108,{1;2;3})))))</f>
        <v/>
      </c>
      <c r="P108" s="140" t="str">
        <f t="shared" si="23"/>
        <v/>
      </c>
      <c r="Q108" s="112"/>
      <c r="R108" s="114"/>
      <c r="S108" s="114"/>
      <c r="T108" s="114"/>
      <c r="U108" s="19" t="str" cm="1">
        <f t="array" ref="U108">IF(Q108="","",IF($U$11="Bester",LARGE(Q108:T108,1),IF(AND(S108="",T108=""),"",SUM(LARGE(Q108:T108,{1;2;3})))))</f>
        <v/>
      </c>
      <c r="V108" s="140" t="str">
        <f t="shared" si="24"/>
        <v/>
      </c>
      <c r="W108" s="17"/>
      <c r="X108" s="140" t="str">
        <f t="shared" si="25"/>
        <v/>
      </c>
      <c r="Y108" s="21"/>
      <c r="Z108" s="26" t="str">
        <f t="shared" si="17"/>
        <v/>
      </c>
      <c r="AA108" s="27" t="str">
        <f t="shared" si="18"/>
        <v/>
      </c>
      <c r="AB108" s="27" t="str">
        <f t="shared" si="19"/>
        <v/>
      </c>
      <c r="AC108" s="25" t="str">
        <f t="shared" si="20"/>
        <v/>
      </c>
      <c r="AD108" s="19" t="str">
        <f t="shared" si="26"/>
        <v/>
      </c>
      <c r="AE108" s="142" t="str">
        <f t="shared" si="27"/>
        <v/>
      </c>
      <c r="AF108" s="28" t="str">
        <f t="shared" si="28"/>
        <v/>
      </c>
      <c r="AG108" s="29" t="str">
        <f t="shared" si="29"/>
        <v/>
      </c>
      <c r="AH108" s="30" t="str">
        <f t="shared" si="30"/>
        <v/>
      </c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</row>
    <row r="109" spans="2:49" ht="18" customHeight="1" x14ac:dyDescent="0.2">
      <c r="B109" s="106">
        <v>98</v>
      </c>
      <c r="C109" s="153"/>
      <c r="D109" s="184"/>
      <c r="E109" s="184"/>
      <c r="F109" s="185"/>
      <c r="G109" s="166" t="str">
        <f t="shared" si="21"/>
        <v/>
      </c>
      <c r="H109" s="48"/>
      <c r="I109" s="17"/>
      <c r="J109" s="140" t="str">
        <f t="shared" si="22"/>
        <v/>
      </c>
      <c r="K109" s="112"/>
      <c r="L109" s="108"/>
      <c r="M109" s="108"/>
      <c r="N109" s="108"/>
      <c r="O109" s="18" t="str" cm="1">
        <f t="array" ref="O109">IF(K109="","",IF($O$11="Bester",LARGE(K109:N109,1),IF(AND(M109="",N109=""),"",SUM(LARGE(K109:N109,{1;2;3})))))</f>
        <v/>
      </c>
      <c r="P109" s="140" t="str">
        <f t="shared" si="23"/>
        <v/>
      </c>
      <c r="Q109" s="112"/>
      <c r="R109" s="114"/>
      <c r="S109" s="114"/>
      <c r="T109" s="114"/>
      <c r="U109" s="19" t="str" cm="1">
        <f t="array" ref="U109">IF(Q109="","",IF($U$11="Bester",LARGE(Q109:T109,1),IF(AND(S109="",T109=""),"",SUM(LARGE(Q109:T109,{1;2;3})))))</f>
        <v/>
      </c>
      <c r="V109" s="140" t="str">
        <f t="shared" si="24"/>
        <v/>
      </c>
      <c r="W109" s="17"/>
      <c r="X109" s="140" t="str">
        <f t="shared" si="25"/>
        <v/>
      </c>
      <c r="Y109" s="21"/>
      <c r="Z109" s="26" t="str">
        <f t="shared" si="17"/>
        <v/>
      </c>
      <c r="AA109" s="27" t="str">
        <f t="shared" si="18"/>
        <v/>
      </c>
      <c r="AB109" s="27" t="str">
        <f t="shared" si="19"/>
        <v/>
      </c>
      <c r="AC109" s="25" t="str">
        <f t="shared" si="20"/>
        <v/>
      </c>
      <c r="AD109" s="19" t="str">
        <f t="shared" si="26"/>
        <v/>
      </c>
      <c r="AE109" s="142" t="str">
        <f t="shared" si="27"/>
        <v/>
      </c>
      <c r="AF109" s="28" t="str">
        <f t="shared" si="28"/>
        <v/>
      </c>
      <c r="AG109" s="29" t="str">
        <f t="shared" si="29"/>
        <v/>
      </c>
      <c r="AH109" s="30" t="str">
        <f t="shared" si="30"/>
        <v/>
      </c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</row>
    <row r="110" spans="2:49" ht="18" customHeight="1" x14ac:dyDescent="0.2">
      <c r="B110" s="106">
        <v>99</v>
      </c>
      <c r="C110" s="153"/>
      <c r="D110" s="184"/>
      <c r="E110" s="184"/>
      <c r="F110" s="185"/>
      <c r="G110" s="166" t="str">
        <f t="shared" si="21"/>
        <v/>
      </c>
      <c r="H110" s="48"/>
      <c r="I110" s="17"/>
      <c r="J110" s="140" t="str">
        <f t="shared" si="22"/>
        <v/>
      </c>
      <c r="K110" s="112"/>
      <c r="L110" s="108"/>
      <c r="M110" s="108"/>
      <c r="N110" s="108"/>
      <c r="O110" s="18" t="str" cm="1">
        <f t="array" ref="O110">IF(K110="","",IF($O$11="Bester",LARGE(K110:N110,1),IF(AND(M110="",N110=""),"",SUM(LARGE(K110:N110,{1;2;3})))))</f>
        <v/>
      </c>
      <c r="P110" s="140" t="str">
        <f t="shared" si="23"/>
        <v/>
      </c>
      <c r="Q110" s="112"/>
      <c r="R110" s="114"/>
      <c r="S110" s="114"/>
      <c r="T110" s="114"/>
      <c r="U110" s="19" t="str" cm="1">
        <f t="array" ref="U110">IF(Q110="","",IF($U$11="Bester",LARGE(Q110:T110,1),IF(AND(S110="",T110=""),"",SUM(LARGE(Q110:T110,{1;2;3})))))</f>
        <v/>
      </c>
      <c r="V110" s="140" t="str">
        <f t="shared" si="24"/>
        <v/>
      </c>
      <c r="W110" s="17"/>
      <c r="X110" s="140" t="str">
        <f t="shared" si="25"/>
        <v/>
      </c>
      <c r="Y110" s="21"/>
      <c r="Z110" s="26" t="str">
        <f t="shared" si="17"/>
        <v/>
      </c>
      <c r="AA110" s="27" t="str">
        <f t="shared" si="18"/>
        <v/>
      </c>
      <c r="AB110" s="27" t="str">
        <f t="shared" si="19"/>
        <v/>
      </c>
      <c r="AC110" s="25" t="str">
        <f t="shared" si="20"/>
        <v/>
      </c>
      <c r="AD110" s="19" t="str">
        <f t="shared" si="26"/>
        <v/>
      </c>
      <c r="AE110" s="142" t="str">
        <f t="shared" si="27"/>
        <v/>
      </c>
      <c r="AF110" s="28" t="str">
        <f t="shared" si="28"/>
        <v/>
      </c>
      <c r="AG110" s="29" t="str">
        <f t="shared" si="29"/>
        <v/>
      </c>
      <c r="AH110" s="30" t="str">
        <f t="shared" si="30"/>
        <v/>
      </c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</row>
    <row r="111" spans="2:49" ht="18" customHeight="1" x14ac:dyDescent="0.2">
      <c r="B111" s="106">
        <v>100</v>
      </c>
      <c r="C111" s="153"/>
      <c r="D111" s="184"/>
      <c r="E111" s="184"/>
      <c r="F111" s="185"/>
      <c r="G111" s="166" t="str">
        <f t="shared" si="21"/>
        <v/>
      </c>
      <c r="H111" s="48"/>
      <c r="I111" s="17"/>
      <c r="J111" s="140" t="str">
        <f t="shared" si="22"/>
        <v/>
      </c>
      <c r="K111" s="112"/>
      <c r="L111" s="108"/>
      <c r="M111" s="108"/>
      <c r="N111" s="108"/>
      <c r="O111" s="18" t="str" cm="1">
        <f t="array" ref="O111">IF(K111="","",IF($O$11="Bester",LARGE(K111:N111,1),IF(AND(M111="",N111=""),"",SUM(LARGE(K111:N111,{1;2;3})))))</f>
        <v/>
      </c>
      <c r="P111" s="140" t="str">
        <f t="shared" si="23"/>
        <v/>
      </c>
      <c r="Q111" s="112"/>
      <c r="R111" s="114"/>
      <c r="S111" s="114"/>
      <c r="T111" s="114"/>
      <c r="U111" s="19" t="str" cm="1">
        <f t="array" ref="U111">IF(Q111="","",IF($U$11="Bester",LARGE(Q111:T111,1),IF(AND(S111="",T111=""),"",SUM(LARGE(Q111:T111,{1;2;3})))))</f>
        <v/>
      </c>
      <c r="V111" s="140" t="str">
        <f t="shared" si="24"/>
        <v/>
      </c>
      <c r="W111" s="17"/>
      <c r="X111" s="140" t="str">
        <f t="shared" si="25"/>
        <v/>
      </c>
      <c r="Y111" s="21"/>
      <c r="Z111" s="26" t="str">
        <f t="shared" si="17"/>
        <v/>
      </c>
      <c r="AA111" s="27" t="str">
        <f t="shared" si="18"/>
        <v/>
      </c>
      <c r="AB111" s="27" t="str">
        <f t="shared" si="19"/>
        <v/>
      </c>
      <c r="AC111" s="25" t="str">
        <f t="shared" si="20"/>
        <v/>
      </c>
      <c r="AD111" s="19" t="str">
        <f t="shared" si="26"/>
        <v/>
      </c>
      <c r="AE111" s="142" t="str">
        <f t="shared" si="27"/>
        <v/>
      </c>
      <c r="AF111" s="28" t="str">
        <f t="shared" si="28"/>
        <v/>
      </c>
      <c r="AG111" s="29" t="str">
        <f t="shared" si="29"/>
        <v/>
      </c>
      <c r="AH111" s="30" t="str">
        <f t="shared" si="30"/>
        <v/>
      </c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</row>
    <row r="112" spans="2:49" ht="18" customHeight="1" x14ac:dyDescent="0.2">
      <c r="B112" s="106">
        <v>101</v>
      </c>
      <c r="C112" s="153"/>
      <c r="D112" s="184"/>
      <c r="E112" s="184"/>
      <c r="F112" s="185"/>
      <c r="G112" s="166" t="str">
        <f t="shared" si="21"/>
        <v/>
      </c>
      <c r="H112" s="48"/>
      <c r="I112" s="17"/>
      <c r="J112" s="140" t="str">
        <f t="shared" si="22"/>
        <v/>
      </c>
      <c r="K112" s="112"/>
      <c r="L112" s="108"/>
      <c r="M112" s="108"/>
      <c r="N112" s="108"/>
      <c r="O112" s="18" t="str" cm="1">
        <f t="array" ref="O112">IF(K112="","",IF($O$11="Bester",LARGE(K112:N112,1),IF(AND(M112="",N112=""),"",SUM(LARGE(K112:N112,{1;2;3})))))</f>
        <v/>
      </c>
      <c r="P112" s="140" t="str">
        <f t="shared" si="23"/>
        <v/>
      </c>
      <c r="Q112" s="112"/>
      <c r="R112" s="114"/>
      <c r="S112" s="114"/>
      <c r="T112" s="114"/>
      <c r="U112" s="19" t="str" cm="1">
        <f t="array" ref="U112">IF(Q112="","",IF($U$11="Bester",LARGE(Q112:T112,1),IF(AND(S112="",T112=""),"",SUM(LARGE(Q112:T112,{1;2;3})))))</f>
        <v/>
      </c>
      <c r="V112" s="140" t="str">
        <f t="shared" si="24"/>
        <v/>
      </c>
      <c r="W112" s="17"/>
      <c r="X112" s="140" t="str">
        <f t="shared" si="25"/>
        <v/>
      </c>
      <c r="Y112" s="21"/>
      <c r="Z112" s="26" t="str">
        <f t="shared" si="17"/>
        <v/>
      </c>
      <c r="AA112" s="27" t="str">
        <f t="shared" si="18"/>
        <v/>
      </c>
      <c r="AB112" s="27" t="str">
        <f t="shared" si="19"/>
        <v/>
      </c>
      <c r="AC112" s="25" t="str">
        <f t="shared" si="20"/>
        <v/>
      </c>
      <c r="AD112" s="19" t="str">
        <f t="shared" si="26"/>
        <v/>
      </c>
      <c r="AE112" s="142" t="str">
        <f t="shared" si="27"/>
        <v/>
      </c>
      <c r="AF112" s="28" t="str">
        <f t="shared" si="28"/>
        <v/>
      </c>
      <c r="AG112" s="29" t="str">
        <f t="shared" si="29"/>
        <v/>
      </c>
      <c r="AH112" s="30" t="str">
        <f t="shared" si="30"/>
        <v/>
      </c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</row>
    <row r="113" spans="2:49" ht="18" customHeight="1" x14ac:dyDescent="0.2">
      <c r="B113" s="106">
        <v>102</v>
      </c>
      <c r="C113" s="153"/>
      <c r="D113" s="184"/>
      <c r="E113" s="184"/>
      <c r="F113" s="185"/>
      <c r="G113" s="166" t="str">
        <f t="shared" si="21"/>
        <v/>
      </c>
      <c r="H113" s="48"/>
      <c r="I113" s="17"/>
      <c r="J113" s="140" t="str">
        <f t="shared" si="22"/>
        <v/>
      </c>
      <c r="K113" s="112"/>
      <c r="L113" s="108"/>
      <c r="M113" s="108"/>
      <c r="N113" s="108"/>
      <c r="O113" s="18" t="str" cm="1">
        <f t="array" ref="O113">IF(K113="","",IF($O$11="Bester",LARGE(K113:N113,1),IF(AND(M113="",N113=""),"",SUM(LARGE(K113:N113,{1;2;3})))))</f>
        <v/>
      </c>
      <c r="P113" s="140" t="str">
        <f t="shared" si="23"/>
        <v/>
      </c>
      <c r="Q113" s="112"/>
      <c r="R113" s="114"/>
      <c r="S113" s="114"/>
      <c r="T113" s="114"/>
      <c r="U113" s="19" t="str" cm="1">
        <f t="array" ref="U113">IF(Q113="","",IF($U$11="Bester",LARGE(Q113:T113,1),IF(AND(S113="",T113=""),"",SUM(LARGE(Q113:T113,{1;2;3})))))</f>
        <v/>
      </c>
      <c r="V113" s="140" t="str">
        <f t="shared" si="24"/>
        <v/>
      </c>
      <c r="W113" s="17"/>
      <c r="X113" s="140" t="str">
        <f t="shared" si="25"/>
        <v/>
      </c>
      <c r="Y113" s="21"/>
      <c r="Z113" s="26" t="str">
        <f t="shared" si="17"/>
        <v/>
      </c>
      <c r="AA113" s="27" t="str">
        <f t="shared" si="18"/>
        <v/>
      </c>
      <c r="AB113" s="27" t="str">
        <f t="shared" si="19"/>
        <v/>
      </c>
      <c r="AC113" s="25" t="str">
        <f t="shared" si="20"/>
        <v/>
      </c>
      <c r="AD113" s="19" t="str">
        <f t="shared" si="26"/>
        <v/>
      </c>
      <c r="AE113" s="142" t="str">
        <f t="shared" si="27"/>
        <v/>
      </c>
      <c r="AF113" s="28" t="str">
        <f t="shared" si="28"/>
        <v/>
      </c>
      <c r="AG113" s="29" t="str">
        <f t="shared" si="29"/>
        <v/>
      </c>
      <c r="AH113" s="30" t="str">
        <f t="shared" si="30"/>
        <v/>
      </c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</row>
    <row r="114" spans="2:49" ht="18" customHeight="1" x14ac:dyDescent="0.2">
      <c r="B114" s="106">
        <v>103</v>
      </c>
      <c r="C114" s="153"/>
      <c r="D114" s="184"/>
      <c r="E114" s="184"/>
      <c r="F114" s="185"/>
      <c r="G114" s="166" t="str">
        <f t="shared" si="21"/>
        <v/>
      </c>
      <c r="H114" s="48"/>
      <c r="I114" s="17"/>
      <c r="J114" s="140" t="str">
        <f t="shared" si="22"/>
        <v/>
      </c>
      <c r="K114" s="112"/>
      <c r="L114" s="108"/>
      <c r="M114" s="108"/>
      <c r="N114" s="108"/>
      <c r="O114" s="18" t="str" cm="1">
        <f t="array" ref="O114">IF(K114="","",IF($O$11="Bester",LARGE(K114:N114,1),IF(AND(M114="",N114=""),"",SUM(LARGE(K114:N114,{1;2;3})))))</f>
        <v/>
      </c>
      <c r="P114" s="140" t="str">
        <f t="shared" si="23"/>
        <v/>
      </c>
      <c r="Q114" s="112"/>
      <c r="R114" s="114"/>
      <c r="S114" s="114"/>
      <c r="T114" s="114"/>
      <c r="U114" s="19" t="str" cm="1">
        <f t="array" ref="U114">IF(Q114="","",IF($U$11="Bester",LARGE(Q114:T114,1),IF(AND(S114="",T114=""),"",SUM(LARGE(Q114:T114,{1;2;3})))))</f>
        <v/>
      </c>
      <c r="V114" s="140" t="str">
        <f t="shared" si="24"/>
        <v/>
      </c>
      <c r="W114" s="17"/>
      <c r="X114" s="140" t="str">
        <f t="shared" si="25"/>
        <v/>
      </c>
      <c r="Y114" s="21"/>
      <c r="Z114" s="26" t="str">
        <f t="shared" si="17"/>
        <v/>
      </c>
      <c r="AA114" s="27" t="str">
        <f t="shared" si="18"/>
        <v/>
      </c>
      <c r="AB114" s="27" t="str">
        <f t="shared" si="19"/>
        <v/>
      </c>
      <c r="AC114" s="25" t="str">
        <f t="shared" si="20"/>
        <v/>
      </c>
      <c r="AD114" s="19" t="str">
        <f t="shared" si="26"/>
        <v/>
      </c>
      <c r="AE114" s="142" t="str">
        <f t="shared" si="27"/>
        <v/>
      </c>
      <c r="AF114" s="28" t="str">
        <f t="shared" si="28"/>
        <v/>
      </c>
      <c r="AG114" s="29" t="str">
        <f t="shared" si="29"/>
        <v/>
      </c>
      <c r="AH114" s="30" t="str">
        <f t="shared" si="30"/>
        <v/>
      </c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</row>
    <row r="115" spans="2:49" ht="18" customHeight="1" x14ac:dyDescent="0.2">
      <c r="B115" s="106">
        <v>104</v>
      </c>
      <c r="C115" s="153"/>
      <c r="D115" s="184"/>
      <c r="E115" s="184"/>
      <c r="F115" s="185"/>
      <c r="G115" s="166" t="str">
        <f t="shared" si="21"/>
        <v/>
      </c>
      <c r="H115" s="48"/>
      <c r="I115" s="17"/>
      <c r="J115" s="140" t="str">
        <f t="shared" si="22"/>
        <v/>
      </c>
      <c r="K115" s="112"/>
      <c r="L115" s="108"/>
      <c r="M115" s="108"/>
      <c r="N115" s="108"/>
      <c r="O115" s="18" t="str" cm="1">
        <f t="array" ref="O115">IF(K115="","",IF($O$11="Bester",LARGE(K115:N115,1),IF(AND(M115="",N115=""),"",SUM(LARGE(K115:N115,{1;2;3})))))</f>
        <v/>
      </c>
      <c r="P115" s="140" t="str">
        <f t="shared" si="23"/>
        <v/>
      </c>
      <c r="Q115" s="112"/>
      <c r="R115" s="114"/>
      <c r="S115" s="114"/>
      <c r="T115" s="114"/>
      <c r="U115" s="19" t="str" cm="1">
        <f t="array" ref="U115">IF(Q115="","",IF($U$11="Bester",LARGE(Q115:T115,1),IF(AND(S115="",T115=""),"",SUM(LARGE(Q115:T115,{1;2;3})))))</f>
        <v/>
      </c>
      <c r="V115" s="140" t="str">
        <f t="shared" si="24"/>
        <v/>
      </c>
      <c r="W115" s="17"/>
      <c r="X115" s="140" t="str">
        <f t="shared" si="25"/>
        <v/>
      </c>
      <c r="Y115" s="21"/>
      <c r="Z115" s="26" t="str">
        <f t="shared" si="17"/>
        <v/>
      </c>
      <c r="AA115" s="27" t="str">
        <f t="shared" si="18"/>
        <v/>
      </c>
      <c r="AB115" s="27" t="str">
        <f t="shared" si="19"/>
        <v/>
      </c>
      <c r="AC115" s="25" t="str">
        <f t="shared" si="20"/>
        <v/>
      </c>
      <c r="AD115" s="19" t="str">
        <f t="shared" si="26"/>
        <v/>
      </c>
      <c r="AE115" s="142" t="str">
        <f t="shared" si="27"/>
        <v/>
      </c>
      <c r="AF115" s="28" t="str">
        <f t="shared" si="28"/>
        <v/>
      </c>
      <c r="AG115" s="29" t="str">
        <f t="shared" si="29"/>
        <v/>
      </c>
      <c r="AH115" s="30" t="str">
        <f t="shared" si="30"/>
        <v/>
      </c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</row>
    <row r="116" spans="2:49" ht="18" customHeight="1" x14ac:dyDescent="0.2">
      <c r="B116" s="106">
        <v>105</v>
      </c>
      <c r="C116" s="153"/>
      <c r="D116" s="184"/>
      <c r="E116" s="184"/>
      <c r="F116" s="185"/>
      <c r="G116" s="166" t="str">
        <f t="shared" si="21"/>
        <v/>
      </c>
      <c r="H116" s="48"/>
      <c r="I116" s="17"/>
      <c r="J116" s="140" t="str">
        <f t="shared" si="22"/>
        <v/>
      </c>
      <c r="K116" s="112"/>
      <c r="L116" s="108"/>
      <c r="M116" s="108"/>
      <c r="N116" s="108"/>
      <c r="O116" s="18" t="str" cm="1">
        <f t="array" ref="O116">IF(K116="","",IF($O$11="Bester",LARGE(K116:N116,1),IF(AND(M116="",N116=""),"",SUM(LARGE(K116:N116,{1;2;3})))))</f>
        <v/>
      </c>
      <c r="P116" s="140" t="str">
        <f t="shared" si="23"/>
        <v/>
      </c>
      <c r="Q116" s="112"/>
      <c r="R116" s="114"/>
      <c r="S116" s="114"/>
      <c r="T116" s="114"/>
      <c r="U116" s="19" t="str" cm="1">
        <f t="array" ref="U116">IF(Q116="","",IF($U$11="Bester",LARGE(Q116:T116,1),IF(AND(S116="",T116=""),"",SUM(LARGE(Q116:T116,{1;2;3})))))</f>
        <v/>
      </c>
      <c r="V116" s="140" t="str">
        <f t="shared" si="24"/>
        <v/>
      </c>
      <c r="W116" s="17"/>
      <c r="X116" s="140" t="str">
        <f t="shared" si="25"/>
        <v/>
      </c>
      <c r="Y116" s="21"/>
      <c r="Z116" s="26" t="str">
        <f t="shared" si="17"/>
        <v/>
      </c>
      <c r="AA116" s="27" t="str">
        <f t="shared" si="18"/>
        <v/>
      </c>
      <c r="AB116" s="27" t="str">
        <f t="shared" si="19"/>
        <v/>
      </c>
      <c r="AC116" s="25" t="str">
        <f t="shared" si="20"/>
        <v/>
      </c>
      <c r="AD116" s="19" t="str">
        <f t="shared" si="26"/>
        <v/>
      </c>
      <c r="AE116" s="142" t="str">
        <f t="shared" si="27"/>
        <v/>
      </c>
      <c r="AF116" s="28" t="str">
        <f t="shared" si="28"/>
        <v/>
      </c>
      <c r="AG116" s="29" t="str">
        <f t="shared" si="29"/>
        <v/>
      </c>
      <c r="AH116" s="30" t="str">
        <f t="shared" si="30"/>
        <v/>
      </c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</row>
    <row r="117" spans="2:49" ht="18" customHeight="1" x14ac:dyDescent="0.2">
      <c r="B117" s="106">
        <v>106</v>
      </c>
      <c r="C117" s="153"/>
      <c r="D117" s="184"/>
      <c r="E117" s="184"/>
      <c r="F117" s="185"/>
      <c r="G117" s="166" t="str">
        <f t="shared" si="21"/>
        <v/>
      </c>
      <c r="H117" s="48"/>
      <c r="I117" s="17"/>
      <c r="J117" s="140" t="str">
        <f t="shared" si="22"/>
        <v/>
      </c>
      <c r="K117" s="112"/>
      <c r="L117" s="108"/>
      <c r="M117" s="108"/>
      <c r="N117" s="108"/>
      <c r="O117" s="18" t="str" cm="1">
        <f t="array" ref="O117">IF(K117="","",IF($O$11="Bester",LARGE(K117:N117,1),IF(AND(M117="",N117=""),"",SUM(LARGE(K117:N117,{1;2;3})))))</f>
        <v/>
      </c>
      <c r="P117" s="140" t="str">
        <f t="shared" si="23"/>
        <v/>
      </c>
      <c r="Q117" s="112"/>
      <c r="R117" s="114"/>
      <c r="S117" s="114"/>
      <c r="T117" s="114"/>
      <c r="U117" s="19" t="str" cm="1">
        <f t="array" ref="U117">IF(Q117="","",IF($U$11="Bester",LARGE(Q117:T117,1),IF(AND(S117="",T117=""),"",SUM(LARGE(Q117:T117,{1;2;3})))))</f>
        <v/>
      </c>
      <c r="V117" s="140" t="str">
        <f t="shared" si="24"/>
        <v/>
      </c>
      <c r="W117" s="17"/>
      <c r="X117" s="140" t="str">
        <f t="shared" si="25"/>
        <v/>
      </c>
      <c r="Y117" s="21"/>
      <c r="Z117" s="26" t="str">
        <f t="shared" si="17"/>
        <v/>
      </c>
      <c r="AA117" s="27" t="str">
        <f t="shared" si="18"/>
        <v/>
      </c>
      <c r="AB117" s="27" t="str">
        <f t="shared" si="19"/>
        <v/>
      </c>
      <c r="AC117" s="25" t="str">
        <f t="shared" si="20"/>
        <v/>
      </c>
      <c r="AD117" s="19" t="str">
        <f t="shared" si="26"/>
        <v/>
      </c>
      <c r="AE117" s="142" t="str">
        <f t="shared" si="27"/>
        <v/>
      </c>
      <c r="AF117" s="28" t="str">
        <f t="shared" si="28"/>
        <v/>
      </c>
      <c r="AG117" s="29" t="str">
        <f t="shared" si="29"/>
        <v/>
      </c>
      <c r="AH117" s="30" t="str">
        <f t="shared" si="30"/>
        <v/>
      </c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</row>
    <row r="118" spans="2:49" ht="18" customHeight="1" x14ac:dyDescent="0.2">
      <c r="B118" s="106">
        <v>107</v>
      </c>
      <c r="C118" s="153"/>
      <c r="D118" s="184"/>
      <c r="E118" s="184"/>
      <c r="F118" s="185"/>
      <c r="G118" s="166" t="str">
        <f t="shared" si="21"/>
        <v/>
      </c>
      <c r="H118" s="48"/>
      <c r="I118" s="17"/>
      <c r="J118" s="140" t="str">
        <f t="shared" si="22"/>
        <v/>
      </c>
      <c r="K118" s="112"/>
      <c r="L118" s="108"/>
      <c r="M118" s="108"/>
      <c r="N118" s="108"/>
      <c r="O118" s="18" t="str" cm="1">
        <f t="array" ref="O118">IF(K118="","",IF($O$11="Bester",LARGE(K118:N118,1),IF(AND(M118="",N118=""),"",SUM(LARGE(K118:N118,{1;2;3})))))</f>
        <v/>
      </c>
      <c r="P118" s="140" t="str">
        <f t="shared" si="23"/>
        <v/>
      </c>
      <c r="Q118" s="112"/>
      <c r="R118" s="114"/>
      <c r="S118" s="114"/>
      <c r="T118" s="114"/>
      <c r="U118" s="19" t="str" cm="1">
        <f t="array" ref="U118">IF(Q118="","",IF($U$11="Bester",LARGE(Q118:T118,1),IF(AND(S118="",T118=""),"",SUM(LARGE(Q118:T118,{1;2;3})))))</f>
        <v/>
      </c>
      <c r="V118" s="140" t="str">
        <f t="shared" si="24"/>
        <v/>
      </c>
      <c r="W118" s="17"/>
      <c r="X118" s="140" t="str">
        <f t="shared" si="25"/>
        <v/>
      </c>
      <c r="Y118" s="21"/>
      <c r="Z118" s="26" t="str">
        <f t="shared" si="17"/>
        <v/>
      </c>
      <c r="AA118" s="27" t="str">
        <f t="shared" si="18"/>
        <v/>
      </c>
      <c r="AB118" s="27" t="str">
        <f t="shared" si="19"/>
        <v/>
      </c>
      <c r="AC118" s="25" t="str">
        <f t="shared" si="20"/>
        <v/>
      </c>
      <c r="AD118" s="19" t="str">
        <f t="shared" si="26"/>
        <v/>
      </c>
      <c r="AE118" s="142" t="str">
        <f t="shared" si="27"/>
        <v/>
      </c>
      <c r="AF118" s="28" t="str">
        <f t="shared" si="28"/>
        <v/>
      </c>
      <c r="AG118" s="29" t="str">
        <f t="shared" si="29"/>
        <v/>
      </c>
      <c r="AH118" s="30" t="str">
        <f t="shared" si="30"/>
        <v/>
      </c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</row>
    <row r="119" spans="2:49" ht="18" customHeight="1" x14ac:dyDescent="0.2">
      <c r="B119" s="106">
        <v>108</v>
      </c>
      <c r="C119" s="153"/>
      <c r="D119" s="184"/>
      <c r="E119" s="184"/>
      <c r="F119" s="185"/>
      <c r="G119" s="166" t="str">
        <f t="shared" si="21"/>
        <v/>
      </c>
      <c r="H119" s="48"/>
      <c r="I119" s="17"/>
      <c r="J119" s="140" t="str">
        <f t="shared" si="22"/>
        <v/>
      </c>
      <c r="K119" s="112"/>
      <c r="L119" s="108"/>
      <c r="M119" s="108"/>
      <c r="N119" s="108"/>
      <c r="O119" s="18" t="str" cm="1">
        <f t="array" ref="O119">IF(K119="","",IF($O$11="Bester",LARGE(K119:N119,1),IF(AND(M119="",N119=""),"",SUM(LARGE(K119:N119,{1;2;3})))))</f>
        <v/>
      </c>
      <c r="P119" s="140" t="str">
        <f t="shared" si="23"/>
        <v/>
      </c>
      <c r="Q119" s="112"/>
      <c r="R119" s="114"/>
      <c r="S119" s="114"/>
      <c r="T119" s="114"/>
      <c r="U119" s="19" t="str" cm="1">
        <f t="array" ref="U119">IF(Q119="","",IF($U$11="Bester",LARGE(Q119:T119,1),IF(AND(S119="",T119=""),"",SUM(LARGE(Q119:T119,{1;2;3})))))</f>
        <v/>
      </c>
      <c r="V119" s="140" t="str">
        <f t="shared" si="24"/>
        <v/>
      </c>
      <c r="W119" s="17"/>
      <c r="X119" s="140" t="str">
        <f t="shared" si="25"/>
        <v/>
      </c>
      <c r="Y119" s="21"/>
      <c r="Z119" s="26" t="str">
        <f t="shared" si="17"/>
        <v/>
      </c>
      <c r="AA119" s="27" t="str">
        <f t="shared" si="18"/>
        <v/>
      </c>
      <c r="AB119" s="27" t="str">
        <f t="shared" si="19"/>
        <v/>
      </c>
      <c r="AC119" s="25" t="str">
        <f t="shared" si="20"/>
        <v/>
      </c>
      <c r="AD119" s="19" t="str">
        <f t="shared" si="26"/>
        <v/>
      </c>
      <c r="AE119" s="142" t="str">
        <f t="shared" si="27"/>
        <v/>
      </c>
      <c r="AF119" s="28" t="str">
        <f t="shared" si="28"/>
        <v/>
      </c>
      <c r="AG119" s="29" t="str">
        <f t="shared" si="29"/>
        <v/>
      </c>
      <c r="AH119" s="30" t="str">
        <f t="shared" si="30"/>
        <v/>
      </c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</row>
    <row r="120" spans="2:49" ht="18" customHeight="1" x14ac:dyDescent="0.2">
      <c r="B120" s="106">
        <v>109</v>
      </c>
      <c r="C120" s="153"/>
      <c r="D120" s="184"/>
      <c r="E120" s="184"/>
      <c r="F120" s="185"/>
      <c r="G120" s="166" t="str">
        <f t="shared" si="21"/>
        <v/>
      </c>
      <c r="H120" s="48"/>
      <c r="I120" s="17"/>
      <c r="J120" s="140" t="str">
        <f t="shared" si="22"/>
        <v/>
      </c>
      <c r="K120" s="112"/>
      <c r="L120" s="108"/>
      <c r="M120" s="108"/>
      <c r="N120" s="108"/>
      <c r="O120" s="18" t="str" cm="1">
        <f t="array" ref="O120">IF(K120="","",IF($O$11="Bester",LARGE(K120:N120,1),IF(AND(M120="",N120=""),"",SUM(LARGE(K120:N120,{1;2;3})))))</f>
        <v/>
      </c>
      <c r="P120" s="140" t="str">
        <f t="shared" si="23"/>
        <v/>
      </c>
      <c r="Q120" s="112"/>
      <c r="R120" s="114"/>
      <c r="S120" s="114"/>
      <c r="T120" s="114"/>
      <c r="U120" s="19" t="str" cm="1">
        <f t="array" ref="U120">IF(Q120="","",IF($U$11="Bester",LARGE(Q120:T120,1),IF(AND(S120="",T120=""),"",SUM(LARGE(Q120:T120,{1;2;3})))))</f>
        <v/>
      </c>
      <c r="V120" s="140" t="str">
        <f t="shared" si="24"/>
        <v/>
      </c>
      <c r="W120" s="17"/>
      <c r="X120" s="140" t="str">
        <f t="shared" si="25"/>
        <v/>
      </c>
      <c r="Y120" s="21"/>
      <c r="Z120" s="26" t="str">
        <f t="shared" si="17"/>
        <v/>
      </c>
      <c r="AA120" s="27" t="str">
        <f t="shared" si="18"/>
        <v/>
      </c>
      <c r="AB120" s="27" t="str">
        <f t="shared" si="19"/>
        <v/>
      </c>
      <c r="AC120" s="25" t="str">
        <f t="shared" si="20"/>
        <v/>
      </c>
      <c r="AD120" s="19" t="str">
        <f t="shared" si="26"/>
        <v/>
      </c>
      <c r="AE120" s="142" t="str">
        <f t="shared" si="27"/>
        <v/>
      </c>
      <c r="AF120" s="28" t="str">
        <f t="shared" si="28"/>
        <v/>
      </c>
      <c r="AG120" s="29" t="str">
        <f t="shared" si="29"/>
        <v/>
      </c>
      <c r="AH120" s="30" t="str">
        <f t="shared" si="30"/>
        <v/>
      </c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</row>
    <row r="121" spans="2:49" ht="18" customHeight="1" x14ac:dyDescent="0.2">
      <c r="B121" s="106">
        <v>110</v>
      </c>
      <c r="C121" s="153"/>
      <c r="D121" s="184"/>
      <c r="E121" s="184"/>
      <c r="F121" s="185"/>
      <c r="G121" s="166" t="str">
        <f t="shared" si="21"/>
        <v/>
      </c>
      <c r="H121" s="48"/>
      <c r="I121" s="17"/>
      <c r="J121" s="140" t="str">
        <f t="shared" si="22"/>
        <v/>
      </c>
      <c r="K121" s="112"/>
      <c r="L121" s="108"/>
      <c r="M121" s="108"/>
      <c r="N121" s="108"/>
      <c r="O121" s="18" t="str" cm="1">
        <f t="array" ref="O121">IF(K121="","",IF($O$11="Bester",LARGE(K121:N121,1),IF(AND(M121="",N121=""),"",SUM(LARGE(K121:N121,{1;2;3})))))</f>
        <v/>
      </c>
      <c r="P121" s="140" t="str">
        <f t="shared" si="23"/>
        <v/>
      </c>
      <c r="Q121" s="112"/>
      <c r="R121" s="114"/>
      <c r="S121" s="114"/>
      <c r="T121" s="114"/>
      <c r="U121" s="19" t="str" cm="1">
        <f t="array" ref="U121">IF(Q121="","",IF($U$11="Bester",LARGE(Q121:T121,1),IF(AND(S121="",T121=""),"",SUM(LARGE(Q121:T121,{1;2;3})))))</f>
        <v/>
      </c>
      <c r="V121" s="140" t="str">
        <f t="shared" si="24"/>
        <v/>
      </c>
      <c r="W121" s="17"/>
      <c r="X121" s="140" t="str">
        <f t="shared" si="25"/>
        <v/>
      </c>
      <c r="Y121" s="21"/>
      <c r="Z121" s="26" t="str">
        <f t="shared" si="17"/>
        <v/>
      </c>
      <c r="AA121" s="27" t="str">
        <f t="shared" si="18"/>
        <v/>
      </c>
      <c r="AB121" s="27" t="str">
        <f t="shared" si="19"/>
        <v/>
      </c>
      <c r="AC121" s="25" t="str">
        <f t="shared" si="20"/>
        <v/>
      </c>
      <c r="AD121" s="19" t="str">
        <f t="shared" si="26"/>
        <v/>
      </c>
      <c r="AE121" s="142" t="str">
        <f t="shared" si="27"/>
        <v/>
      </c>
      <c r="AF121" s="28" t="str">
        <f t="shared" si="28"/>
        <v/>
      </c>
      <c r="AG121" s="29" t="str">
        <f t="shared" si="29"/>
        <v/>
      </c>
      <c r="AH121" s="30" t="str">
        <f t="shared" si="30"/>
        <v/>
      </c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</row>
    <row r="122" spans="2:49" ht="18" customHeight="1" x14ac:dyDescent="0.2">
      <c r="B122" s="106">
        <v>111</v>
      </c>
      <c r="C122" s="153"/>
      <c r="D122" s="184"/>
      <c r="E122" s="184"/>
      <c r="F122" s="185"/>
      <c r="G122" s="166" t="str">
        <f t="shared" si="21"/>
        <v/>
      </c>
      <c r="H122" s="48"/>
      <c r="I122" s="17"/>
      <c r="J122" s="140" t="str">
        <f t="shared" si="22"/>
        <v/>
      </c>
      <c r="K122" s="112"/>
      <c r="L122" s="108"/>
      <c r="M122" s="108"/>
      <c r="N122" s="108"/>
      <c r="O122" s="18" t="str" cm="1">
        <f t="array" ref="O122">IF(K122="","",IF($O$11="Bester",LARGE(K122:N122,1),IF(AND(M122="",N122=""),"",SUM(LARGE(K122:N122,{1;2;3})))))</f>
        <v/>
      </c>
      <c r="P122" s="140" t="str">
        <f t="shared" si="23"/>
        <v/>
      </c>
      <c r="Q122" s="112"/>
      <c r="R122" s="114"/>
      <c r="S122" s="114"/>
      <c r="T122" s="114"/>
      <c r="U122" s="19" t="str" cm="1">
        <f t="array" ref="U122">IF(Q122="","",IF($U$11="Bester",LARGE(Q122:T122,1),IF(AND(S122="",T122=""),"",SUM(LARGE(Q122:T122,{1;2;3})))))</f>
        <v/>
      </c>
      <c r="V122" s="140" t="str">
        <f t="shared" si="24"/>
        <v/>
      </c>
      <c r="W122" s="17"/>
      <c r="X122" s="140" t="str">
        <f t="shared" si="25"/>
        <v/>
      </c>
      <c r="Y122" s="21"/>
      <c r="Z122" s="26" t="str">
        <f t="shared" si="17"/>
        <v/>
      </c>
      <c r="AA122" s="27" t="str">
        <f t="shared" si="18"/>
        <v/>
      </c>
      <c r="AB122" s="27" t="str">
        <f t="shared" si="19"/>
        <v/>
      </c>
      <c r="AC122" s="25" t="str">
        <f t="shared" si="20"/>
        <v/>
      </c>
      <c r="AD122" s="19" t="str">
        <f t="shared" si="26"/>
        <v/>
      </c>
      <c r="AE122" s="142" t="str">
        <f t="shared" si="27"/>
        <v/>
      </c>
      <c r="AF122" s="28" t="str">
        <f t="shared" si="28"/>
        <v/>
      </c>
      <c r="AG122" s="29" t="str">
        <f t="shared" si="29"/>
        <v/>
      </c>
      <c r="AH122" s="30" t="str">
        <f t="shared" si="30"/>
        <v/>
      </c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</row>
    <row r="123" spans="2:49" ht="18" customHeight="1" x14ac:dyDescent="0.2">
      <c r="B123" s="106">
        <v>112</v>
      </c>
      <c r="C123" s="153"/>
      <c r="D123" s="184"/>
      <c r="E123" s="184"/>
      <c r="F123" s="185"/>
      <c r="G123" s="166" t="str">
        <f t="shared" si="21"/>
        <v/>
      </c>
      <c r="H123" s="48"/>
      <c r="I123" s="17"/>
      <c r="J123" s="140" t="str">
        <f t="shared" si="22"/>
        <v/>
      </c>
      <c r="K123" s="112"/>
      <c r="L123" s="108"/>
      <c r="M123" s="108"/>
      <c r="N123" s="108"/>
      <c r="O123" s="18" t="str" cm="1">
        <f t="array" ref="O123">IF(K123="","",IF($O$11="Bester",LARGE(K123:N123,1),IF(AND(M123="",N123=""),"",SUM(LARGE(K123:N123,{1;2;3})))))</f>
        <v/>
      </c>
      <c r="P123" s="140" t="str">
        <f t="shared" si="23"/>
        <v/>
      </c>
      <c r="Q123" s="112"/>
      <c r="R123" s="114"/>
      <c r="S123" s="114"/>
      <c r="T123" s="114"/>
      <c r="U123" s="19" t="str" cm="1">
        <f t="array" ref="U123">IF(Q123="","",IF($U$11="Bester",LARGE(Q123:T123,1),IF(AND(S123="",T123=""),"",SUM(LARGE(Q123:T123,{1;2;3})))))</f>
        <v/>
      </c>
      <c r="V123" s="140" t="str">
        <f t="shared" si="24"/>
        <v/>
      </c>
      <c r="W123" s="17"/>
      <c r="X123" s="140" t="str">
        <f t="shared" si="25"/>
        <v/>
      </c>
      <c r="Y123" s="21"/>
      <c r="Z123" s="26" t="str">
        <f t="shared" si="17"/>
        <v/>
      </c>
      <c r="AA123" s="27" t="str">
        <f t="shared" si="18"/>
        <v/>
      </c>
      <c r="AB123" s="27" t="str">
        <f t="shared" si="19"/>
        <v/>
      </c>
      <c r="AC123" s="25" t="str">
        <f t="shared" si="20"/>
        <v/>
      </c>
      <c r="AD123" s="19" t="str">
        <f t="shared" si="26"/>
        <v/>
      </c>
      <c r="AE123" s="142" t="str">
        <f t="shared" si="27"/>
        <v/>
      </c>
      <c r="AF123" s="28" t="str">
        <f t="shared" si="28"/>
        <v/>
      </c>
      <c r="AG123" s="29" t="str">
        <f t="shared" si="29"/>
        <v/>
      </c>
      <c r="AH123" s="30" t="str">
        <f t="shared" si="30"/>
        <v/>
      </c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</row>
    <row r="124" spans="2:49" ht="18" customHeight="1" x14ac:dyDescent="0.2">
      <c r="B124" s="106">
        <v>113</v>
      </c>
      <c r="C124" s="153"/>
      <c r="D124" s="184"/>
      <c r="E124" s="184"/>
      <c r="F124" s="185"/>
      <c r="G124" s="166" t="str">
        <f t="shared" si="21"/>
        <v/>
      </c>
      <c r="H124" s="48"/>
      <c r="I124" s="17"/>
      <c r="J124" s="140" t="str">
        <f t="shared" si="22"/>
        <v/>
      </c>
      <c r="K124" s="112"/>
      <c r="L124" s="108"/>
      <c r="M124" s="108"/>
      <c r="N124" s="108"/>
      <c r="O124" s="18" t="str" cm="1">
        <f t="array" ref="O124">IF(K124="","",IF($O$11="Bester",LARGE(K124:N124,1),IF(AND(M124="",N124=""),"",SUM(LARGE(K124:N124,{1;2;3})))))</f>
        <v/>
      </c>
      <c r="P124" s="140" t="str">
        <f t="shared" si="23"/>
        <v/>
      </c>
      <c r="Q124" s="112"/>
      <c r="R124" s="114"/>
      <c r="S124" s="114"/>
      <c r="T124" s="114"/>
      <c r="U124" s="19" t="str" cm="1">
        <f t="array" ref="U124">IF(Q124="","",IF($U$11="Bester",LARGE(Q124:T124,1),IF(AND(S124="",T124=""),"",SUM(LARGE(Q124:T124,{1;2;3})))))</f>
        <v/>
      </c>
      <c r="V124" s="140" t="str">
        <f t="shared" si="24"/>
        <v/>
      </c>
      <c r="W124" s="17"/>
      <c r="X124" s="140" t="str">
        <f t="shared" si="25"/>
        <v/>
      </c>
      <c r="Y124" s="21"/>
      <c r="Z124" s="26" t="str">
        <f t="shared" si="17"/>
        <v/>
      </c>
      <c r="AA124" s="27" t="str">
        <f t="shared" si="18"/>
        <v/>
      </c>
      <c r="AB124" s="27" t="str">
        <f t="shared" si="19"/>
        <v/>
      </c>
      <c r="AC124" s="25" t="str">
        <f t="shared" si="20"/>
        <v/>
      </c>
      <c r="AD124" s="19" t="str">
        <f t="shared" si="26"/>
        <v/>
      </c>
      <c r="AE124" s="142" t="str">
        <f t="shared" si="27"/>
        <v/>
      </c>
      <c r="AF124" s="28" t="str">
        <f t="shared" si="28"/>
        <v/>
      </c>
      <c r="AG124" s="29" t="str">
        <f t="shared" si="29"/>
        <v/>
      </c>
      <c r="AH124" s="30" t="str">
        <f t="shared" si="30"/>
        <v/>
      </c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</row>
    <row r="125" spans="2:49" ht="18" customHeight="1" x14ac:dyDescent="0.2">
      <c r="B125" s="106">
        <v>114</v>
      </c>
      <c r="C125" s="153"/>
      <c r="D125" s="184"/>
      <c r="E125" s="184"/>
      <c r="F125" s="185"/>
      <c r="G125" s="166" t="str">
        <f t="shared" si="21"/>
        <v/>
      </c>
      <c r="H125" s="48"/>
      <c r="I125" s="17"/>
      <c r="J125" s="140" t="str">
        <f t="shared" si="22"/>
        <v/>
      </c>
      <c r="K125" s="112"/>
      <c r="L125" s="108"/>
      <c r="M125" s="108"/>
      <c r="N125" s="108"/>
      <c r="O125" s="18" t="str" cm="1">
        <f t="array" ref="O125">IF(K125="","",IF($O$11="Bester",LARGE(K125:N125,1),IF(AND(M125="",N125=""),"",SUM(LARGE(K125:N125,{1;2;3})))))</f>
        <v/>
      </c>
      <c r="P125" s="140" t="str">
        <f t="shared" si="23"/>
        <v/>
      </c>
      <c r="Q125" s="112"/>
      <c r="R125" s="114"/>
      <c r="S125" s="114"/>
      <c r="T125" s="114"/>
      <c r="U125" s="19" t="str" cm="1">
        <f t="array" ref="U125">IF(Q125="","",IF($U$11="Bester",LARGE(Q125:T125,1),IF(AND(S125="",T125=""),"",SUM(LARGE(Q125:T125,{1;2;3})))))</f>
        <v/>
      </c>
      <c r="V125" s="140" t="str">
        <f t="shared" si="24"/>
        <v/>
      </c>
      <c r="W125" s="17"/>
      <c r="X125" s="140" t="str">
        <f t="shared" si="25"/>
        <v/>
      </c>
      <c r="Y125" s="21"/>
      <c r="Z125" s="26" t="str">
        <f t="shared" si="17"/>
        <v/>
      </c>
      <c r="AA125" s="27" t="str">
        <f t="shared" si="18"/>
        <v/>
      </c>
      <c r="AB125" s="27" t="str">
        <f t="shared" si="19"/>
        <v/>
      </c>
      <c r="AC125" s="25" t="str">
        <f t="shared" si="20"/>
        <v/>
      </c>
      <c r="AD125" s="19" t="str">
        <f t="shared" si="26"/>
        <v/>
      </c>
      <c r="AE125" s="142" t="str">
        <f t="shared" si="27"/>
        <v/>
      </c>
      <c r="AF125" s="28" t="str">
        <f t="shared" si="28"/>
        <v/>
      </c>
      <c r="AG125" s="29" t="str">
        <f t="shared" si="29"/>
        <v/>
      </c>
      <c r="AH125" s="30" t="str">
        <f t="shared" si="30"/>
        <v/>
      </c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</row>
    <row r="126" spans="2:49" ht="18" customHeight="1" x14ac:dyDescent="0.2">
      <c r="B126" s="106">
        <v>115</v>
      </c>
      <c r="C126" s="153"/>
      <c r="D126" s="184"/>
      <c r="E126" s="184"/>
      <c r="F126" s="185"/>
      <c r="G126" s="166" t="str">
        <f t="shared" si="21"/>
        <v/>
      </c>
      <c r="H126" s="48"/>
      <c r="I126" s="17"/>
      <c r="J126" s="140" t="str">
        <f t="shared" si="22"/>
        <v/>
      </c>
      <c r="K126" s="112"/>
      <c r="L126" s="108"/>
      <c r="M126" s="108"/>
      <c r="N126" s="108"/>
      <c r="O126" s="18" t="str" cm="1">
        <f t="array" ref="O126">IF(K126="","",IF($O$11="Bester",LARGE(K126:N126,1),IF(AND(M126="",N126=""),"",SUM(LARGE(K126:N126,{1;2;3})))))</f>
        <v/>
      </c>
      <c r="P126" s="140" t="str">
        <f t="shared" si="23"/>
        <v/>
      </c>
      <c r="Q126" s="112"/>
      <c r="R126" s="114"/>
      <c r="S126" s="114"/>
      <c r="T126" s="114"/>
      <c r="U126" s="19" t="str" cm="1">
        <f t="array" ref="U126">IF(Q126="","",IF($U$11="Bester",LARGE(Q126:T126,1),IF(AND(S126="",T126=""),"",SUM(LARGE(Q126:T126,{1;2;3})))))</f>
        <v/>
      </c>
      <c r="V126" s="140" t="str">
        <f t="shared" si="24"/>
        <v/>
      </c>
      <c r="W126" s="17"/>
      <c r="X126" s="140" t="str">
        <f t="shared" si="25"/>
        <v/>
      </c>
      <c r="Y126" s="21"/>
      <c r="Z126" s="26" t="str">
        <f t="shared" si="17"/>
        <v/>
      </c>
      <c r="AA126" s="27" t="str">
        <f t="shared" si="18"/>
        <v/>
      </c>
      <c r="AB126" s="27" t="str">
        <f t="shared" si="19"/>
        <v/>
      </c>
      <c r="AC126" s="25" t="str">
        <f t="shared" si="20"/>
        <v/>
      </c>
      <c r="AD126" s="19" t="str">
        <f t="shared" si="26"/>
        <v/>
      </c>
      <c r="AE126" s="142" t="str">
        <f t="shared" si="27"/>
        <v/>
      </c>
      <c r="AF126" s="28" t="str">
        <f t="shared" si="28"/>
        <v/>
      </c>
      <c r="AG126" s="29" t="str">
        <f t="shared" si="29"/>
        <v/>
      </c>
      <c r="AH126" s="30" t="str">
        <f t="shared" si="30"/>
        <v/>
      </c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</row>
    <row r="127" spans="2:49" ht="18" customHeight="1" x14ac:dyDescent="0.2">
      <c r="B127" s="106">
        <v>116</v>
      </c>
      <c r="C127" s="153"/>
      <c r="D127" s="184"/>
      <c r="E127" s="184"/>
      <c r="F127" s="185"/>
      <c r="G127" s="166" t="str">
        <f t="shared" si="21"/>
        <v/>
      </c>
      <c r="H127" s="48"/>
      <c r="I127" s="17"/>
      <c r="J127" s="140" t="str">
        <f t="shared" si="22"/>
        <v/>
      </c>
      <c r="K127" s="112"/>
      <c r="L127" s="108"/>
      <c r="M127" s="108"/>
      <c r="N127" s="108"/>
      <c r="O127" s="18" t="str" cm="1">
        <f t="array" ref="O127">IF(K127="","",IF($O$11="Bester",LARGE(K127:N127,1),IF(AND(M127="",N127=""),"",SUM(LARGE(K127:N127,{1;2;3})))))</f>
        <v/>
      </c>
      <c r="P127" s="140" t="str">
        <f t="shared" si="23"/>
        <v/>
      </c>
      <c r="Q127" s="112"/>
      <c r="R127" s="114"/>
      <c r="S127" s="114"/>
      <c r="T127" s="114"/>
      <c r="U127" s="19" t="str" cm="1">
        <f t="array" ref="U127">IF(Q127="","",IF($U$11="Bester",LARGE(Q127:T127,1),IF(AND(S127="",T127=""),"",SUM(LARGE(Q127:T127,{1;2;3})))))</f>
        <v/>
      </c>
      <c r="V127" s="140" t="str">
        <f t="shared" si="24"/>
        <v/>
      </c>
      <c r="W127" s="17"/>
      <c r="X127" s="140" t="str">
        <f t="shared" si="25"/>
        <v/>
      </c>
      <c r="Y127" s="21"/>
      <c r="Z127" s="26" t="str">
        <f t="shared" si="17"/>
        <v/>
      </c>
      <c r="AA127" s="27" t="str">
        <f t="shared" si="18"/>
        <v/>
      </c>
      <c r="AB127" s="27" t="str">
        <f t="shared" si="19"/>
        <v/>
      </c>
      <c r="AC127" s="25" t="str">
        <f t="shared" si="20"/>
        <v/>
      </c>
      <c r="AD127" s="19" t="str">
        <f t="shared" si="26"/>
        <v/>
      </c>
      <c r="AE127" s="142" t="str">
        <f t="shared" si="27"/>
        <v/>
      </c>
      <c r="AF127" s="28" t="str">
        <f t="shared" si="28"/>
        <v/>
      </c>
      <c r="AG127" s="29" t="str">
        <f t="shared" si="29"/>
        <v/>
      </c>
      <c r="AH127" s="30" t="str">
        <f t="shared" si="30"/>
        <v/>
      </c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</row>
    <row r="128" spans="2:49" ht="18" customHeight="1" x14ac:dyDescent="0.2">
      <c r="B128" s="106">
        <v>117</v>
      </c>
      <c r="C128" s="153"/>
      <c r="D128" s="184"/>
      <c r="E128" s="184"/>
      <c r="F128" s="185"/>
      <c r="G128" s="166" t="str">
        <f t="shared" si="21"/>
        <v/>
      </c>
      <c r="H128" s="48"/>
      <c r="I128" s="17"/>
      <c r="J128" s="140" t="str">
        <f t="shared" si="22"/>
        <v/>
      </c>
      <c r="K128" s="112"/>
      <c r="L128" s="108"/>
      <c r="M128" s="108"/>
      <c r="N128" s="108"/>
      <c r="O128" s="18" t="str" cm="1">
        <f t="array" ref="O128">IF(K128="","",IF($O$11="Bester",LARGE(K128:N128,1),IF(AND(M128="",N128=""),"",SUM(LARGE(K128:N128,{1;2;3})))))</f>
        <v/>
      </c>
      <c r="P128" s="140" t="str">
        <f t="shared" si="23"/>
        <v/>
      </c>
      <c r="Q128" s="112"/>
      <c r="R128" s="114"/>
      <c r="S128" s="114"/>
      <c r="T128" s="114"/>
      <c r="U128" s="19" t="str" cm="1">
        <f t="array" ref="U128">IF(Q128="","",IF($U$11="Bester",LARGE(Q128:T128,1),IF(AND(S128="",T128=""),"",SUM(LARGE(Q128:T128,{1;2;3})))))</f>
        <v/>
      </c>
      <c r="V128" s="140" t="str">
        <f t="shared" si="24"/>
        <v/>
      </c>
      <c r="W128" s="17"/>
      <c r="X128" s="140" t="str">
        <f t="shared" si="25"/>
        <v/>
      </c>
      <c r="Y128" s="21"/>
      <c r="Z128" s="26" t="str">
        <f t="shared" si="17"/>
        <v/>
      </c>
      <c r="AA128" s="27" t="str">
        <f t="shared" si="18"/>
        <v/>
      </c>
      <c r="AB128" s="27" t="str">
        <f t="shared" si="19"/>
        <v/>
      </c>
      <c r="AC128" s="25" t="str">
        <f t="shared" si="20"/>
        <v/>
      </c>
      <c r="AD128" s="19" t="str">
        <f t="shared" si="26"/>
        <v/>
      </c>
      <c r="AE128" s="142" t="str">
        <f t="shared" si="27"/>
        <v/>
      </c>
      <c r="AF128" s="28" t="str">
        <f t="shared" si="28"/>
        <v/>
      </c>
      <c r="AG128" s="29" t="str">
        <f t="shared" si="29"/>
        <v/>
      </c>
      <c r="AH128" s="30" t="str">
        <f t="shared" si="30"/>
        <v/>
      </c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</row>
    <row r="129" spans="2:49" ht="18" customHeight="1" x14ac:dyDescent="0.2">
      <c r="B129" s="106">
        <v>118</v>
      </c>
      <c r="C129" s="153"/>
      <c r="D129" s="184"/>
      <c r="E129" s="184"/>
      <c r="F129" s="185"/>
      <c r="G129" s="166" t="str">
        <f t="shared" si="21"/>
        <v/>
      </c>
      <c r="H129" s="48"/>
      <c r="I129" s="17"/>
      <c r="J129" s="140" t="str">
        <f t="shared" si="22"/>
        <v/>
      </c>
      <c r="K129" s="112"/>
      <c r="L129" s="108"/>
      <c r="M129" s="108"/>
      <c r="N129" s="108"/>
      <c r="O129" s="18" t="str" cm="1">
        <f t="array" ref="O129">IF(K129="","",IF($O$11="Bester",LARGE(K129:N129,1),IF(AND(M129="",N129=""),"",SUM(LARGE(K129:N129,{1;2;3})))))</f>
        <v/>
      </c>
      <c r="P129" s="140" t="str">
        <f t="shared" si="23"/>
        <v/>
      </c>
      <c r="Q129" s="112"/>
      <c r="R129" s="114"/>
      <c r="S129" s="114"/>
      <c r="T129" s="114"/>
      <c r="U129" s="19" t="str" cm="1">
        <f t="array" ref="U129">IF(Q129="","",IF($U$11="Bester",LARGE(Q129:T129,1),IF(AND(S129="",T129=""),"",SUM(LARGE(Q129:T129,{1;2;3})))))</f>
        <v/>
      </c>
      <c r="V129" s="140" t="str">
        <f t="shared" si="24"/>
        <v/>
      </c>
      <c r="W129" s="17"/>
      <c r="X129" s="140" t="str">
        <f t="shared" si="25"/>
        <v/>
      </c>
      <c r="Y129" s="21"/>
      <c r="Z129" s="26" t="str">
        <f t="shared" si="17"/>
        <v/>
      </c>
      <c r="AA129" s="27" t="str">
        <f t="shared" si="18"/>
        <v/>
      </c>
      <c r="AB129" s="27" t="str">
        <f t="shared" si="19"/>
        <v/>
      </c>
      <c r="AC129" s="25" t="str">
        <f t="shared" si="20"/>
        <v/>
      </c>
      <c r="AD129" s="19" t="str">
        <f t="shared" si="26"/>
        <v/>
      </c>
      <c r="AE129" s="142" t="str">
        <f t="shared" si="27"/>
        <v/>
      </c>
      <c r="AF129" s="28" t="str">
        <f t="shared" si="28"/>
        <v/>
      </c>
      <c r="AG129" s="29" t="str">
        <f t="shared" si="29"/>
        <v/>
      </c>
      <c r="AH129" s="30" t="str">
        <f t="shared" si="30"/>
        <v/>
      </c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</row>
    <row r="130" spans="2:49" ht="18" customHeight="1" x14ac:dyDescent="0.2">
      <c r="B130" s="106">
        <v>119</v>
      </c>
      <c r="C130" s="153"/>
      <c r="D130" s="184"/>
      <c r="E130" s="184"/>
      <c r="F130" s="185"/>
      <c r="G130" s="166" t="str">
        <f t="shared" si="21"/>
        <v/>
      </c>
      <c r="H130" s="48"/>
      <c r="I130" s="17"/>
      <c r="J130" s="140" t="str">
        <f t="shared" si="22"/>
        <v/>
      </c>
      <c r="K130" s="112"/>
      <c r="L130" s="108"/>
      <c r="M130" s="108"/>
      <c r="N130" s="108"/>
      <c r="O130" s="18" t="str" cm="1">
        <f t="array" ref="O130">IF(K130="","",IF($O$11="Bester",LARGE(K130:N130,1),IF(AND(M130="",N130=""),"",SUM(LARGE(K130:N130,{1;2;3})))))</f>
        <v/>
      </c>
      <c r="P130" s="140" t="str">
        <f t="shared" si="23"/>
        <v/>
      </c>
      <c r="Q130" s="112"/>
      <c r="R130" s="114"/>
      <c r="S130" s="114"/>
      <c r="T130" s="114"/>
      <c r="U130" s="19" t="str" cm="1">
        <f t="array" ref="U130">IF(Q130="","",IF($U$11="Bester",LARGE(Q130:T130,1),IF(AND(S130="",T130=""),"",SUM(LARGE(Q130:T130,{1;2;3})))))</f>
        <v/>
      </c>
      <c r="V130" s="140" t="str">
        <f t="shared" si="24"/>
        <v/>
      </c>
      <c r="W130" s="17"/>
      <c r="X130" s="140" t="str">
        <f t="shared" si="25"/>
        <v/>
      </c>
      <c r="Y130" s="21"/>
      <c r="Z130" s="26" t="str">
        <f t="shared" si="17"/>
        <v/>
      </c>
      <c r="AA130" s="27" t="str">
        <f t="shared" si="18"/>
        <v/>
      </c>
      <c r="AB130" s="27" t="str">
        <f t="shared" si="19"/>
        <v/>
      </c>
      <c r="AC130" s="25" t="str">
        <f t="shared" si="20"/>
        <v/>
      </c>
      <c r="AD130" s="19" t="str">
        <f t="shared" si="26"/>
        <v/>
      </c>
      <c r="AE130" s="142" t="str">
        <f t="shared" si="27"/>
        <v/>
      </c>
      <c r="AF130" s="28" t="str">
        <f t="shared" si="28"/>
        <v/>
      </c>
      <c r="AG130" s="29" t="str">
        <f t="shared" si="29"/>
        <v/>
      </c>
      <c r="AH130" s="30" t="str">
        <f t="shared" si="30"/>
        <v/>
      </c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</row>
    <row r="131" spans="2:49" ht="18" customHeight="1" x14ac:dyDescent="0.2">
      <c r="B131" s="106">
        <v>120</v>
      </c>
      <c r="C131" s="153"/>
      <c r="D131" s="184"/>
      <c r="E131" s="184"/>
      <c r="F131" s="185"/>
      <c r="G131" s="166" t="str">
        <f t="shared" si="21"/>
        <v/>
      </c>
      <c r="H131" s="48"/>
      <c r="I131" s="17"/>
      <c r="J131" s="140" t="str">
        <f t="shared" si="22"/>
        <v/>
      </c>
      <c r="K131" s="112"/>
      <c r="L131" s="108"/>
      <c r="M131" s="108"/>
      <c r="N131" s="108"/>
      <c r="O131" s="18" t="str" cm="1">
        <f t="array" ref="O131">IF(K131="","",IF($O$11="Bester",LARGE(K131:N131,1),IF(AND(M131="",N131=""),"",SUM(LARGE(K131:N131,{1;2;3})))))</f>
        <v/>
      </c>
      <c r="P131" s="140" t="str">
        <f t="shared" si="23"/>
        <v/>
      </c>
      <c r="Q131" s="112"/>
      <c r="R131" s="114"/>
      <c r="S131" s="114"/>
      <c r="T131" s="114"/>
      <c r="U131" s="19" t="str" cm="1">
        <f t="array" ref="U131">IF(Q131="","",IF($U$11="Bester",LARGE(Q131:T131,1),IF(AND(S131="",T131=""),"",SUM(LARGE(Q131:T131,{1;2;3})))))</f>
        <v/>
      </c>
      <c r="V131" s="140" t="str">
        <f t="shared" si="24"/>
        <v/>
      </c>
      <c r="W131" s="17"/>
      <c r="X131" s="140" t="str">
        <f t="shared" si="25"/>
        <v/>
      </c>
      <c r="Y131" s="21"/>
      <c r="Z131" s="26" t="str">
        <f t="shared" si="17"/>
        <v/>
      </c>
      <c r="AA131" s="27" t="str">
        <f t="shared" si="18"/>
        <v/>
      </c>
      <c r="AB131" s="27" t="str">
        <f t="shared" si="19"/>
        <v/>
      </c>
      <c r="AC131" s="25" t="str">
        <f t="shared" si="20"/>
        <v/>
      </c>
      <c r="AD131" s="19" t="str">
        <f t="shared" si="26"/>
        <v/>
      </c>
      <c r="AE131" s="142" t="str">
        <f t="shared" si="27"/>
        <v/>
      </c>
      <c r="AF131" s="28" t="str">
        <f t="shared" si="28"/>
        <v/>
      </c>
      <c r="AG131" s="29" t="str">
        <f t="shared" si="29"/>
        <v/>
      </c>
      <c r="AH131" s="30" t="str">
        <f t="shared" si="30"/>
        <v/>
      </c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</row>
    <row r="132" spans="2:49" ht="18" customHeight="1" x14ac:dyDescent="0.2">
      <c r="B132" s="106">
        <v>121</v>
      </c>
      <c r="C132" s="153"/>
      <c r="D132" s="184"/>
      <c r="E132" s="184"/>
      <c r="F132" s="185"/>
      <c r="G132" s="166" t="str">
        <f t="shared" si="21"/>
        <v/>
      </c>
      <c r="H132" s="48"/>
      <c r="I132" s="17"/>
      <c r="J132" s="140" t="str">
        <f t="shared" si="22"/>
        <v/>
      </c>
      <c r="K132" s="112"/>
      <c r="L132" s="108"/>
      <c r="M132" s="108"/>
      <c r="N132" s="108"/>
      <c r="O132" s="18" t="str" cm="1">
        <f t="array" ref="O132">IF(K132="","",IF($O$11="Bester",LARGE(K132:N132,1),IF(AND(M132="",N132=""),"",SUM(LARGE(K132:N132,{1;2;3})))))</f>
        <v/>
      </c>
      <c r="P132" s="140" t="str">
        <f t="shared" si="23"/>
        <v/>
      </c>
      <c r="Q132" s="112"/>
      <c r="R132" s="114"/>
      <c r="S132" s="114"/>
      <c r="T132" s="114"/>
      <c r="U132" s="19" t="str" cm="1">
        <f t="array" ref="U132">IF(Q132="","",IF($U$11="Bester",LARGE(Q132:T132,1),IF(AND(S132="",T132=""),"",SUM(LARGE(Q132:T132,{1;2;3})))))</f>
        <v/>
      </c>
      <c r="V132" s="140" t="str">
        <f t="shared" si="24"/>
        <v/>
      </c>
      <c r="W132" s="17"/>
      <c r="X132" s="140" t="str">
        <f t="shared" si="25"/>
        <v/>
      </c>
      <c r="Y132" s="21"/>
      <c r="Z132" s="26" t="str">
        <f t="shared" si="17"/>
        <v/>
      </c>
      <c r="AA132" s="27" t="str">
        <f t="shared" si="18"/>
        <v/>
      </c>
      <c r="AB132" s="27" t="str">
        <f t="shared" si="19"/>
        <v/>
      </c>
      <c r="AC132" s="25" t="str">
        <f t="shared" si="20"/>
        <v/>
      </c>
      <c r="AD132" s="19" t="str">
        <f t="shared" si="26"/>
        <v/>
      </c>
      <c r="AE132" s="142" t="str">
        <f t="shared" si="27"/>
        <v/>
      </c>
      <c r="AF132" s="28" t="str">
        <f t="shared" si="28"/>
        <v/>
      </c>
      <c r="AG132" s="29" t="str">
        <f t="shared" si="29"/>
        <v/>
      </c>
      <c r="AH132" s="30" t="str">
        <f t="shared" si="30"/>
        <v/>
      </c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</row>
    <row r="133" spans="2:49" ht="18" customHeight="1" x14ac:dyDescent="0.2">
      <c r="B133" s="106">
        <v>122</v>
      </c>
      <c r="C133" s="153"/>
      <c r="D133" s="184"/>
      <c r="E133" s="184"/>
      <c r="F133" s="185"/>
      <c r="G133" s="166" t="str">
        <f t="shared" si="21"/>
        <v/>
      </c>
      <c r="H133" s="48"/>
      <c r="I133" s="17"/>
      <c r="J133" s="140" t="str">
        <f t="shared" si="22"/>
        <v/>
      </c>
      <c r="K133" s="112"/>
      <c r="L133" s="108"/>
      <c r="M133" s="108"/>
      <c r="N133" s="108"/>
      <c r="O133" s="18" t="str" cm="1">
        <f t="array" ref="O133">IF(K133="","",IF($O$11="Bester",LARGE(K133:N133,1),IF(AND(M133="",N133=""),"",SUM(LARGE(K133:N133,{1;2;3})))))</f>
        <v/>
      </c>
      <c r="P133" s="140" t="str">
        <f t="shared" si="23"/>
        <v/>
      </c>
      <c r="Q133" s="112"/>
      <c r="R133" s="114"/>
      <c r="S133" s="114"/>
      <c r="T133" s="114"/>
      <c r="U133" s="19" t="str" cm="1">
        <f t="array" ref="U133">IF(Q133="","",IF($U$11="Bester",LARGE(Q133:T133,1),IF(AND(S133="",T133=""),"",SUM(LARGE(Q133:T133,{1;2;3})))))</f>
        <v/>
      </c>
      <c r="V133" s="140" t="str">
        <f t="shared" si="24"/>
        <v/>
      </c>
      <c r="W133" s="17"/>
      <c r="X133" s="140" t="str">
        <f t="shared" si="25"/>
        <v/>
      </c>
      <c r="Y133" s="21"/>
      <c r="Z133" s="26" t="str">
        <f t="shared" si="17"/>
        <v/>
      </c>
      <c r="AA133" s="27" t="str">
        <f t="shared" si="18"/>
        <v/>
      </c>
      <c r="AB133" s="27" t="str">
        <f t="shared" si="19"/>
        <v/>
      </c>
      <c r="AC133" s="25" t="str">
        <f t="shared" si="20"/>
        <v/>
      </c>
      <c r="AD133" s="19" t="str">
        <f t="shared" si="26"/>
        <v/>
      </c>
      <c r="AE133" s="142" t="str">
        <f t="shared" si="27"/>
        <v/>
      </c>
      <c r="AF133" s="28" t="str">
        <f t="shared" si="28"/>
        <v/>
      </c>
      <c r="AG133" s="29" t="str">
        <f t="shared" si="29"/>
        <v/>
      </c>
      <c r="AH133" s="30" t="str">
        <f t="shared" si="30"/>
        <v/>
      </c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</row>
    <row r="134" spans="2:49" ht="18" customHeight="1" x14ac:dyDescent="0.2">
      <c r="B134" s="106">
        <v>123</v>
      </c>
      <c r="C134" s="153"/>
      <c r="D134" s="184"/>
      <c r="E134" s="184"/>
      <c r="F134" s="185"/>
      <c r="G134" s="166" t="str">
        <f t="shared" si="21"/>
        <v/>
      </c>
      <c r="H134" s="48"/>
      <c r="I134" s="17"/>
      <c r="J134" s="140" t="str">
        <f t="shared" si="22"/>
        <v/>
      </c>
      <c r="K134" s="112"/>
      <c r="L134" s="108"/>
      <c r="M134" s="108"/>
      <c r="N134" s="108"/>
      <c r="O134" s="18" t="str" cm="1">
        <f t="array" ref="O134">IF(K134="","",IF($O$11="Bester",LARGE(K134:N134,1),IF(AND(M134="",N134=""),"",SUM(LARGE(K134:N134,{1;2;3})))))</f>
        <v/>
      </c>
      <c r="P134" s="140" t="str">
        <f t="shared" si="23"/>
        <v/>
      </c>
      <c r="Q134" s="112"/>
      <c r="R134" s="114"/>
      <c r="S134" s="114"/>
      <c r="T134" s="114"/>
      <c r="U134" s="19" t="str" cm="1">
        <f t="array" ref="U134">IF(Q134="","",IF($U$11="Bester",LARGE(Q134:T134,1),IF(AND(S134="",T134=""),"",SUM(LARGE(Q134:T134,{1;2;3})))))</f>
        <v/>
      </c>
      <c r="V134" s="140" t="str">
        <f t="shared" si="24"/>
        <v/>
      </c>
      <c r="W134" s="17"/>
      <c r="X134" s="140" t="str">
        <f t="shared" si="25"/>
        <v/>
      </c>
      <c r="Y134" s="21"/>
      <c r="Z134" s="26" t="str">
        <f t="shared" si="17"/>
        <v/>
      </c>
      <c r="AA134" s="27" t="str">
        <f t="shared" si="18"/>
        <v/>
      </c>
      <c r="AB134" s="27" t="str">
        <f t="shared" si="19"/>
        <v/>
      </c>
      <c r="AC134" s="25" t="str">
        <f t="shared" si="20"/>
        <v/>
      </c>
      <c r="AD134" s="19" t="str">
        <f t="shared" si="26"/>
        <v/>
      </c>
      <c r="AE134" s="142" t="str">
        <f t="shared" si="27"/>
        <v/>
      </c>
      <c r="AF134" s="28" t="str">
        <f t="shared" si="28"/>
        <v/>
      </c>
      <c r="AG134" s="29" t="str">
        <f t="shared" si="29"/>
        <v/>
      </c>
      <c r="AH134" s="30" t="str">
        <f t="shared" si="30"/>
        <v/>
      </c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</row>
    <row r="135" spans="2:49" ht="18" customHeight="1" x14ac:dyDescent="0.2">
      <c r="B135" s="106">
        <v>124</v>
      </c>
      <c r="C135" s="153"/>
      <c r="D135" s="184"/>
      <c r="E135" s="184"/>
      <c r="F135" s="185"/>
      <c r="G135" s="166" t="str">
        <f t="shared" si="21"/>
        <v/>
      </c>
      <c r="H135" s="48"/>
      <c r="I135" s="17"/>
      <c r="J135" s="140" t="str">
        <f t="shared" si="22"/>
        <v/>
      </c>
      <c r="K135" s="112"/>
      <c r="L135" s="108"/>
      <c r="M135" s="108"/>
      <c r="N135" s="108"/>
      <c r="O135" s="18" t="str" cm="1">
        <f t="array" ref="O135">IF(K135="","",IF($O$11="Bester",LARGE(K135:N135,1),IF(AND(M135="",N135=""),"",SUM(LARGE(K135:N135,{1;2;3})))))</f>
        <v/>
      </c>
      <c r="P135" s="140" t="str">
        <f t="shared" si="23"/>
        <v/>
      </c>
      <c r="Q135" s="112"/>
      <c r="R135" s="114"/>
      <c r="S135" s="114"/>
      <c r="T135" s="114"/>
      <c r="U135" s="19" t="str" cm="1">
        <f t="array" ref="U135">IF(Q135="","",IF($U$11="Bester",LARGE(Q135:T135,1),IF(AND(S135="",T135=""),"",SUM(LARGE(Q135:T135,{1;2;3})))))</f>
        <v/>
      </c>
      <c r="V135" s="140" t="str">
        <f t="shared" si="24"/>
        <v/>
      </c>
      <c r="W135" s="17"/>
      <c r="X135" s="140" t="str">
        <f t="shared" si="25"/>
        <v/>
      </c>
      <c r="Y135" s="21"/>
      <c r="Z135" s="26" t="str">
        <f t="shared" si="17"/>
        <v/>
      </c>
      <c r="AA135" s="27" t="str">
        <f t="shared" si="18"/>
        <v/>
      </c>
      <c r="AB135" s="27" t="str">
        <f t="shared" si="19"/>
        <v/>
      </c>
      <c r="AC135" s="25" t="str">
        <f t="shared" si="20"/>
        <v/>
      </c>
      <c r="AD135" s="19" t="str">
        <f t="shared" si="26"/>
        <v/>
      </c>
      <c r="AE135" s="142" t="str">
        <f t="shared" si="27"/>
        <v/>
      </c>
      <c r="AF135" s="28" t="str">
        <f t="shared" si="28"/>
        <v/>
      </c>
      <c r="AG135" s="29" t="str">
        <f t="shared" si="29"/>
        <v/>
      </c>
      <c r="AH135" s="30" t="str">
        <f t="shared" si="30"/>
        <v/>
      </c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</row>
    <row r="136" spans="2:49" ht="18" customHeight="1" x14ac:dyDescent="0.2">
      <c r="B136" s="106">
        <v>125</v>
      </c>
      <c r="C136" s="153"/>
      <c r="D136" s="184"/>
      <c r="E136" s="184"/>
      <c r="F136" s="185"/>
      <c r="G136" s="166" t="str">
        <f t="shared" si="21"/>
        <v/>
      </c>
      <c r="H136" s="48"/>
      <c r="I136" s="17"/>
      <c r="J136" s="140" t="str">
        <f t="shared" si="22"/>
        <v/>
      </c>
      <c r="K136" s="112"/>
      <c r="L136" s="108"/>
      <c r="M136" s="108"/>
      <c r="N136" s="108"/>
      <c r="O136" s="18" t="str" cm="1">
        <f t="array" ref="O136">IF(K136="","",IF($O$11="Bester",LARGE(K136:N136,1),IF(AND(M136="",N136=""),"",SUM(LARGE(K136:N136,{1;2;3})))))</f>
        <v/>
      </c>
      <c r="P136" s="140" t="str">
        <f t="shared" si="23"/>
        <v/>
      </c>
      <c r="Q136" s="112"/>
      <c r="R136" s="114"/>
      <c r="S136" s="114"/>
      <c r="T136" s="114"/>
      <c r="U136" s="19" t="str" cm="1">
        <f t="array" ref="U136">IF(Q136="","",IF($U$11="Bester",LARGE(Q136:T136,1),IF(AND(S136="",T136=""),"",SUM(LARGE(Q136:T136,{1;2;3})))))</f>
        <v/>
      </c>
      <c r="V136" s="140" t="str">
        <f t="shared" si="24"/>
        <v/>
      </c>
      <c r="W136" s="17"/>
      <c r="X136" s="140" t="str">
        <f t="shared" si="25"/>
        <v/>
      </c>
      <c r="Y136" s="21"/>
      <c r="Z136" s="26" t="str">
        <f t="shared" ref="Z136:Z199" si="31">J136</f>
        <v/>
      </c>
      <c r="AA136" s="27" t="str">
        <f t="shared" ref="AA136:AA199" si="32">P136</f>
        <v/>
      </c>
      <c r="AB136" s="27" t="str">
        <f t="shared" ref="AB136:AB199" si="33">V136</f>
        <v/>
      </c>
      <c r="AC136" s="25" t="str">
        <f t="shared" ref="AC136:AC199" si="34">X136</f>
        <v/>
      </c>
      <c r="AD136" s="19" t="str">
        <f t="shared" si="26"/>
        <v/>
      </c>
      <c r="AE136" s="142" t="str">
        <f t="shared" si="27"/>
        <v/>
      </c>
      <c r="AF136" s="28" t="str">
        <f t="shared" si="28"/>
        <v/>
      </c>
      <c r="AG136" s="29" t="str">
        <f t="shared" si="29"/>
        <v/>
      </c>
      <c r="AH136" s="30" t="str">
        <f t="shared" si="30"/>
        <v/>
      </c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</row>
    <row r="137" spans="2:49" ht="18" customHeight="1" x14ac:dyDescent="0.2">
      <c r="B137" s="106">
        <v>126</v>
      </c>
      <c r="C137" s="153"/>
      <c r="D137" s="184"/>
      <c r="E137" s="184"/>
      <c r="F137" s="185"/>
      <c r="G137" s="166" t="str">
        <f t="shared" si="21"/>
        <v/>
      </c>
      <c r="H137" s="48"/>
      <c r="I137" s="17"/>
      <c r="J137" s="140" t="str">
        <f t="shared" si="22"/>
        <v/>
      </c>
      <c r="K137" s="112"/>
      <c r="L137" s="108"/>
      <c r="M137" s="108"/>
      <c r="N137" s="108"/>
      <c r="O137" s="18" t="str" cm="1">
        <f t="array" ref="O137">IF(K137="","",IF($O$11="Bester",LARGE(K137:N137,1),IF(AND(M137="",N137=""),"",SUM(LARGE(K137:N137,{1;2;3})))))</f>
        <v/>
      </c>
      <c r="P137" s="140" t="str">
        <f t="shared" si="23"/>
        <v/>
      </c>
      <c r="Q137" s="112"/>
      <c r="R137" s="114"/>
      <c r="S137" s="114"/>
      <c r="T137" s="114"/>
      <c r="U137" s="19" t="str" cm="1">
        <f t="array" ref="U137">IF(Q137="","",IF($U$11="Bester",LARGE(Q137:T137,1),IF(AND(S137="",T137=""),"",SUM(LARGE(Q137:T137,{1;2;3})))))</f>
        <v/>
      </c>
      <c r="V137" s="140" t="str">
        <f t="shared" si="24"/>
        <v/>
      </c>
      <c r="W137" s="17"/>
      <c r="X137" s="140" t="str">
        <f t="shared" si="25"/>
        <v/>
      </c>
      <c r="Y137" s="21"/>
      <c r="Z137" s="26" t="str">
        <f t="shared" si="31"/>
        <v/>
      </c>
      <c r="AA137" s="27" t="str">
        <f t="shared" si="32"/>
        <v/>
      </c>
      <c r="AB137" s="27" t="str">
        <f t="shared" si="33"/>
        <v/>
      </c>
      <c r="AC137" s="25" t="str">
        <f t="shared" si="34"/>
        <v/>
      </c>
      <c r="AD137" s="19" t="str">
        <f t="shared" si="26"/>
        <v/>
      </c>
      <c r="AE137" s="142" t="str">
        <f t="shared" si="27"/>
        <v/>
      </c>
      <c r="AF137" s="28" t="str">
        <f t="shared" si="28"/>
        <v/>
      </c>
      <c r="AG137" s="29" t="str">
        <f t="shared" si="29"/>
        <v/>
      </c>
      <c r="AH137" s="30" t="str">
        <f t="shared" si="30"/>
        <v/>
      </c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</row>
    <row r="138" spans="2:49" ht="18" customHeight="1" x14ac:dyDescent="0.2">
      <c r="B138" s="106">
        <v>127</v>
      </c>
      <c r="C138" s="153"/>
      <c r="D138" s="184"/>
      <c r="E138" s="184"/>
      <c r="F138" s="185"/>
      <c r="G138" s="166" t="str">
        <f t="shared" si="21"/>
        <v/>
      </c>
      <c r="H138" s="48"/>
      <c r="I138" s="17"/>
      <c r="J138" s="140" t="str">
        <f t="shared" si="22"/>
        <v/>
      </c>
      <c r="K138" s="112"/>
      <c r="L138" s="108"/>
      <c r="M138" s="108"/>
      <c r="N138" s="108"/>
      <c r="O138" s="18" t="str" cm="1">
        <f t="array" ref="O138">IF(K138="","",IF($O$11="Bester",LARGE(K138:N138,1),IF(AND(M138="",N138=""),"",SUM(LARGE(K138:N138,{1;2;3})))))</f>
        <v/>
      </c>
      <c r="P138" s="140" t="str">
        <f t="shared" si="23"/>
        <v/>
      </c>
      <c r="Q138" s="112"/>
      <c r="R138" s="114"/>
      <c r="S138" s="114"/>
      <c r="T138" s="114"/>
      <c r="U138" s="19" t="str" cm="1">
        <f t="array" ref="U138">IF(Q138="","",IF($U$11="Bester",LARGE(Q138:T138,1),IF(AND(S138="",T138=""),"",SUM(LARGE(Q138:T138,{1;2;3})))))</f>
        <v/>
      </c>
      <c r="V138" s="140" t="str">
        <f t="shared" si="24"/>
        <v/>
      </c>
      <c r="W138" s="17"/>
      <c r="X138" s="140" t="str">
        <f t="shared" si="25"/>
        <v/>
      </c>
      <c r="Y138" s="21"/>
      <c r="Z138" s="26" t="str">
        <f t="shared" si="31"/>
        <v/>
      </c>
      <c r="AA138" s="27" t="str">
        <f t="shared" si="32"/>
        <v/>
      </c>
      <c r="AB138" s="27" t="str">
        <f t="shared" si="33"/>
        <v/>
      </c>
      <c r="AC138" s="25" t="str">
        <f t="shared" si="34"/>
        <v/>
      </c>
      <c r="AD138" s="19" t="str">
        <f t="shared" si="26"/>
        <v/>
      </c>
      <c r="AE138" s="142" t="str">
        <f t="shared" si="27"/>
        <v/>
      </c>
      <c r="AF138" s="28" t="str">
        <f t="shared" si="28"/>
        <v/>
      </c>
      <c r="AG138" s="29" t="str">
        <f t="shared" si="29"/>
        <v/>
      </c>
      <c r="AH138" s="30" t="str">
        <f t="shared" si="30"/>
        <v/>
      </c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</row>
    <row r="139" spans="2:49" ht="18" customHeight="1" x14ac:dyDescent="0.2">
      <c r="B139" s="106">
        <v>128</v>
      </c>
      <c r="C139" s="153"/>
      <c r="D139" s="184"/>
      <c r="E139" s="184"/>
      <c r="F139" s="185"/>
      <c r="G139" s="166" t="str">
        <f t="shared" si="21"/>
        <v/>
      </c>
      <c r="H139" s="48"/>
      <c r="I139" s="17"/>
      <c r="J139" s="140" t="str">
        <f t="shared" si="22"/>
        <v/>
      </c>
      <c r="K139" s="112"/>
      <c r="L139" s="108"/>
      <c r="M139" s="108"/>
      <c r="N139" s="108"/>
      <c r="O139" s="18" t="str" cm="1">
        <f t="array" ref="O139">IF(K139="","",IF($O$11="Bester",LARGE(K139:N139,1),IF(AND(M139="",N139=""),"",SUM(LARGE(K139:N139,{1;2;3})))))</f>
        <v/>
      </c>
      <c r="P139" s="140" t="str">
        <f t="shared" si="23"/>
        <v/>
      </c>
      <c r="Q139" s="112"/>
      <c r="R139" s="114"/>
      <c r="S139" s="114"/>
      <c r="T139" s="114"/>
      <c r="U139" s="19" t="str" cm="1">
        <f t="array" ref="U139">IF(Q139="","",IF($U$11="Bester",LARGE(Q139:T139,1),IF(AND(S139="",T139=""),"",SUM(LARGE(Q139:T139,{1;2;3})))))</f>
        <v/>
      </c>
      <c r="V139" s="140" t="str">
        <f t="shared" si="24"/>
        <v/>
      </c>
      <c r="W139" s="17"/>
      <c r="X139" s="140" t="str">
        <f t="shared" si="25"/>
        <v/>
      </c>
      <c r="Y139" s="21"/>
      <c r="Z139" s="26" t="str">
        <f t="shared" si="31"/>
        <v/>
      </c>
      <c r="AA139" s="27" t="str">
        <f t="shared" si="32"/>
        <v/>
      </c>
      <c r="AB139" s="27" t="str">
        <f t="shared" si="33"/>
        <v/>
      </c>
      <c r="AC139" s="25" t="str">
        <f t="shared" si="34"/>
        <v/>
      </c>
      <c r="AD139" s="19" t="str">
        <f t="shared" si="26"/>
        <v/>
      </c>
      <c r="AE139" s="142" t="str">
        <f t="shared" si="27"/>
        <v/>
      </c>
      <c r="AF139" s="28" t="str">
        <f t="shared" si="28"/>
        <v/>
      </c>
      <c r="AG139" s="29" t="str">
        <f t="shared" si="29"/>
        <v/>
      </c>
      <c r="AH139" s="30" t="str">
        <f t="shared" si="30"/>
        <v/>
      </c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</row>
    <row r="140" spans="2:49" ht="18" customHeight="1" x14ac:dyDescent="0.2">
      <c r="B140" s="106">
        <v>129</v>
      </c>
      <c r="C140" s="153"/>
      <c r="D140" s="184"/>
      <c r="E140" s="184"/>
      <c r="F140" s="185"/>
      <c r="G140" s="166" t="str">
        <f t="shared" si="21"/>
        <v/>
      </c>
      <c r="H140" s="48"/>
      <c r="I140" s="17"/>
      <c r="J140" s="140" t="str">
        <f t="shared" si="22"/>
        <v/>
      </c>
      <c r="K140" s="112"/>
      <c r="L140" s="108"/>
      <c r="M140" s="108"/>
      <c r="N140" s="108"/>
      <c r="O140" s="18" t="str" cm="1">
        <f t="array" ref="O140">IF(K140="","",IF($O$11="Bester",LARGE(K140:N140,1),IF(AND(M140="",N140=""),"",SUM(LARGE(K140:N140,{1;2;3})))))</f>
        <v/>
      </c>
      <c r="P140" s="140" t="str">
        <f t="shared" si="23"/>
        <v/>
      </c>
      <c r="Q140" s="112"/>
      <c r="R140" s="114"/>
      <c r="S140" s="114"/>
      <c r="T140" s="114"/>
      <c r="U140" s="19" t="str" cm="1">
        <f t="array" ref="U140">IF(Q140="","",IF($U$11="Bester",LARGE(Q140:T140,1),IF(AND(S140="",T140=""),"",SUM(LARGE(Q140:T140,{1;2;3})))))</f>
        <v/>
      </c>
      <c r="V140" s="140" t="str">
        <f t="shared" si="24"/>
        <v/>
      </c>
      <c r="W140" s="17"/>
      <c r="X140" s="140" t="str">
        <f t="shared" si="25"/>
        <v/>
      </c>
      <c r="Y140" s="21"/>
      <c r="Z140" s="26" t="str">
        <f t="shared" si="31"/>
        <v/>
      </c>
      <c r="AA140" s="27" t="str">
        <f t="shared" si="32"/>
        <v/>
      </c>
      <c r="AB140" s="27" t="str">
        <f t="shared" si="33"/>
        <v/>
      </c>
      <c r="AC140" s="25" t="str">
        <f t="shared" si="34"/>
        <v/>
      </c>
      <c r="AD140" s="19" t="str">
        <f t="shared" si="26"/>
        <v/>
      </c>
      <c r="AE140" s="142" t="str">
        <f t="shared" si="27"/>
        <v/>
      </c>
      <c r="AF140" s="28" t="str">
        <f t="shared" si="28"/>
        <v/>
      </c>
      <c r="AG140" s="29" t="str">
        <f t="shared" si="29"/>
        <v/>
      </c>
      <c r="AH140" s="30" t="str">
        <f t="shared" si="30"/>
        <v/>
      </c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</row>
    <row r="141" spans="2:49" ht="18" customHeight="1" x14ac:dyDescent="0.2">
      <c r="B141" s="106">
        <v>130</v>
      </c>
      <c r="C141" s="153"/>
      <c r="D141" s="184"/>
      <c r="E141" s="184"/>
      <c r="F141" s="185"/>
      <c r="G141" s="166" t="str">
        <f t="shared" ref="G141:G204" si="35">IF(AE141="","",IF(AE141&lt;AO$12,"Ehren",IF(AND(AE141&gt;=AO$12,AE141&lt;=AQ$12),"Sieger","Teiln.")))</f>
        <v/>
      </c>
      <c r="H141" s="48"/>
      <c r="I141" s="17"/>
      <c r="J141" s="140" t="str">
        <f t="shared" ref="J141:J204" si="36">IF(I141="","",RANK(I141,I$12:I$608,IF($I$11="Zeit",1,IF($I$11="Punkte",0,"Fehler"))))</f>
        <v/>
      </c>
      <c r="K141" s="112"/>
      <c r="L141" s="108"/>
      <c r="M141" s="108"/>
      <c r="N141" s="108"/>
      <c r="O141" s="18" t="str" cm="1">
        <f t="array" ref="O141">IF(K141="","",IF($O$11="Bester",LARGE(K141:N141,1),IF(AND(M141="",N141=""),"",SUM(LARGE(K141:N141,{1;2;3})))))</f>
        <v/>
      </c>
      <c r="P141" s="140" t="str">
        <f t="shared" ref="P141:P204" si="37">IF(O141="","",RANK(O141,O$12:O$608,0))</f>
        <v/>
      </c>
      <c r="Q141" s="112"/>
      <c r="R141" s="114"/>
      <c r="S141" s="114"/>
      <c r="T141" s="114"/>
      <c r="U141" s="19" t="str" cm="1">
        <f t="array" ref="U141">IF(Q141="","",IF($U$11="Bester",LARGE(Q141:T141,1),IF(AND(S141="",T141=""),"",SUM(LARGE(Q141:T141,{1;2;3})))))</f>
        <v/>
      </c>
      <c r="V141" s="140" t="str">
        <f t="shared" ref="V141:V204" si="38">IF(U141="","",RANK(U141,U$12:U$608,0))</f>
        <v/>
      </c>
      <c r="W141" s="17"/>
      <c r="X141" s="140" t="str">
        <f t="shared" ref="X141:X204" si="39">IF(W141="","",RANK(W141,W$12:W$608,IF($W$11="Zeit",1,IF($W$11="Punkte",0,"Fehler"))))</f>
        <v/>
      </c>
      <c r="Y141" s="21"/>
      <c r="Z141" s="26" t="str">
        <f t="shared" si="31"/>
        <v/>
      </c>
      <c r="AA141" s="27" t="str">
        <f t="shared" si="32"/>
        <v/>
      </c>
      <c r="AB141" s="27" t="str">
        <f t="shared" si="33"/>
        <v/>
      </c>
      <c r="AC141" s="25" t="str">
        <f t="shared" si="34"/>
        <v/>
      </c>
      <c r="AD141" s="19" t="str">
        <f t="shared" ref="AD141:AD204" si="40">IF(AND(Z141="",AA141="",AB141=""),"",SUM(Z141:AC141))</f>
        <v/>
      </c>
      <c r="AE141" s="142" t="str">
        <f t="shared" ref="AE141:AE204" si="41">IF(OR(AD141="",X141="",V141="",P141="",J141=""),"",RANK(AD141,AD$12:AD$608,1))</f>
        <v/>
      </c>
      <c r="AF141" s="28" t="str">
        <f t="shared" ref="AF141:AF204" si="42">IF(AE141="","",IF(AE141&lt;AO$12,"x",""))</f>
        <v/>
      </c>
      <c r="AG141" s="29" t="str">
        <f t="shared" ref="AG141:AG204" si="43">IF(AE141="","",IF(AND(AE141&gt;=AO$12,AE141&lt;=AQ$12),"x",""))</f>
        <v/>
      </c>
      <c r="AH141" s="30" t="str">
        <f t="shared" ref="AH141:AH204" si="44">IF(AE141="","",IF(AE141&gt;=AO$13,"x",""))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</row>
    <row r="142" spans="2:49" ht="18" customHeight="1" x14ac:dyDescent="0.2">
      <c r="B142" s="106">
        <v>131</v>
      </c>
      <c r="C142" s="153"/>
      <c r="D142" s="184"/>
      <c r="E142" s="184"/>
      <c r="F142" s="185"/>
      <c r="G142" s="166" t="str">
        <f t="shared" si="35"/>
        <v/>
      </c>
      <c r="H142" s="48"/>
      <c r="I142" s="17"/>
      <c r="J142" s="140" t="str">
        <f t="shared" si="36"/>
        <v/>
      </c>
      <c r="K142" s="112"/>
      <c r="L142" s="108"/>
      <c r="M142" s="108"/>
      <c r="N142" s="108"/>
      <c r="O142" s="18" t="str" cm="1">
        <f t="array" ref="O142">IF(K142="","",IF($O$11="Bester",LARGE(K142:N142,1),IF(AND(M142="",N142=""),"",SUM(LARGE(K142:N142,{1;2;3})))))</f>
        <v/>
      </c>
      <c r="P142" s="140" t="str">
        <f t="shared" si="37"/>
        <v/>
      </c>
      <c r="Q142" s="112"/>
      <c r="R142" s="114"/>
      <c r="S142" s="114"/>
      <c r="T142" s="114"/>
      <c r="U142" s="19" t="str" cm="1">
        <f t="array" ref="U142">IF(Q142="","",IF($U$11="Bester",LARGE(Q142:T142,1),IF(AND(S142="",T142=""),"",SUM(LARGE(Q142:T142,{1;2;3})))))</f>
        <v/>
      </c>
      <c r="V142" s="140" t="str">
        <f t="shared" si="38"/>
        <v/>
      </c>
      <c r="W142" s="17"/>
      <c r="X142" s="140" t="str">
        <f t="shared" si="39"/>
        <v/>
      </c>
      <c r="Y142" s="21"/>
      <c r="Z142" s="26" t="str">
        <f t="shared" si="31"/>
        <v/>
      </c>
      <c r="AA142" s="27" t="str">
        <f t="shared" si="32"/>
        <v/>
      </c>
      <c r="AB142" s="27" t="str">
        <f t="shared" si="33"/>
        <v/>
      </c>
      <c r="AC142" s="25" t="str">
        <f t="shared" si="34"/>
        <v/>
      </c>
      <c r="AD142" s="19" t="str">
        <f t="shared" si="40"/>
        <v/>
      </c>
      <c r="AE142" s="142" t="str">
        <f t="shared" si="41"/>
        <v/>
      </c>
      <c r="AF142" s="28" t="str">
        <f t="shared" si="42"/>
        <v/>
      </c>
      <c r="AG142" s="29" t="str">
        <f t="shared" si="43"/>
        <v/>
      </c>
      <c r="AH142" s="30" t="str">
        <f t="shared" si="44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</row>
    <row r="143" spans="2:49" ht="18" customHeight="1" x14ac:dyDescent="0.2">
      <c r="B143" s="106">
        <v>132</v>
      </c>
      <c r="C143" s="153"/>
      <c r="D143" s="184"/>
      <c r="E143" s="184"/>
      <c r="F143" s="185"/>
      <c r="G143" s="166" t="str">
        <f t="shared" si="35"/>
        <v/>
      </c>
      <c r="H143" s="48"/>
      <c r="I143" s="17"/>
      <c r="J143" s="140" t="str">
        <f t="shared" si="36"/>
        <v/>
      </c>
      <c r="K143" s="112"/>
      <c r="L143" s="108"/>
      <c r="M143" s="108"/>
      <c r="N143" s="108"/>
      <c r="O143" s="18" t="str" cm="1">
        <f t="array" ref="O143">IF(K143="","",IF($O$11="Bester",LARGE(K143:N143,1),IF(AND(M143="",N143=""),"",SUM(LARGE(K143:N143,{1;2;3})))))</f>
        <v/>
      </c>
      <c r="P143" s="140" t="str">
        <f t="shared" si="37"/>
        <v/>
      </c>
      <c r="Q143" s="112"/>
      <c r="R143" s="114"/>
      <c r="S143" s="114"/>
      <c r="T143" s="114"/>
      <c r="U143" s="19" t="str" cm="1">
        <f t="array" ref="U143">IF(Q143="","",IF($U$11="Bester",LARGE(Q143:T143,1),IF(AND(S143="",T143=""),"",SUM(LARGE(Q143:T143,{1;2;3})))))</f>
        <v/>
      </c>
      <c r="V143" s="140" t="str">
        <f t="shared" si="38"/>
        <v/>
      </c>
      <c r="W143" s="17"/>
      <c r="X143" s="140" t="str">
        <f t="shared" si="39"/>
        <v/>
      </c>
      <c r="Y143" s="21"/>
      <c r="Z143" s="26" t="str">
        <f t="shared" si="31"/>
        <v/>
      </c>
      <c r="AA143" s="27" t="str">
        <f t="shared" si="32"/>
        <v/>
      </c>
      <c r="AB143" s="27" t="str">
        <f t="shared" si="33"/>
        <v/>
      </c>
      <c r="AC143" s="25" t="str">
        <f t="shared" si="34"/>
        <v/>
      </c>
      <c r="AD143" s="19" t="str">
        <f t="shared" si="40"/>
        <v/>
      </c>
      <c r="AE143" s="142" t="str">
        <f t="shared" si="41"/>
        <v/>
      </c>
      <c r="AF143" s="28" t="str">
        <f t="shared" si="42"/>
        <v/>
      </c>
      <c r="AG143" s="29" t="str">
        <f t="shared" si="43"/>
        <v/>
      </c>
      <c r="AH143" s="30" t="str">
        <f t="shared" si="44"/>
        <v/>
      </c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</row>
    <row r="144" spans="2:49" ht="18" customHeight="1" x14ac:dyDescent="0.2">
      <c r="B144" s="106">
        <v>133</v>
      </c>
      <c r="C144" s="153"/>
      <c r="D144" s="184"/>
      <c r="E144" s="184"/>
      <c r="F144" s="185"/>
      <c r="G144" s="166" t="str">
        <f t="shared" si="35"/>
        <v/>
      </c>
      <c r="H144" s="48"/>
      <c r="I144" s="17"/>
      <c r="J144" s="140" t="str">
        <f t="shared" si="36"/>
        <v/>
      </c>
      <c r="K144" s="112"/>
      <c r="L144" s="108"/>
      <c r="M144" s="108"/>
      <c r="N144" s="108"/>
      <c r="O144" s="18" t="str" cm="1">
        <f t="array" ref="O144">IF(K144="","",IF($O$11="Bester",LARGE(K144:N144,1),IF(AND(M144="",N144=""),"",SUM(LARGE(K144:N144,{1;2;3})))))</f>
        <v/>
      </c>
      <c r="P144" s="140" t="str">
        <f t="shared" si="37"/>
        <v/>
      </c>
      <c r="Q144" s="112"/>
      <c r="R144" s="114"/>
      <c r="S144" s="114"/>
      <c r="T144" s="114"/>
      <c r="U144" s="19" t="str" cm="1">
        <f t="array" ref="U144">IF(Q144="","",IF($U$11="Bester",LARGE(Q144:T144,1),IF(AND(S144="",T144=""),"",SUM(LARGE(Q144:T144,{1;2;3})))))</f>
        <v/>
      </c>
      <c r="V144" s="140" t="str">
        <f t="shared" si="38"/>
        <v/>
      </c>
      <c r="W144" s="17"/>
      <c r="X144" s="140" t="str">
        <f t="shared" si="39"/>
        <v/>
      </c>
      <c r="Y144" s="21"/>
      <c r="Z144" s="26" t="str">
        <f t="shared" si="31"/>
        <v/>
      </c>
      <c r="AA144" s="27" t="str">
        <f t="shared" si="32"/>
        <v/>
      </c>
      <c r="AB144" s="27" t="str">
        <f t="shared" si="33"/>
        <v/>
      </c>
      <c r="AC144" s="25" t="str">
        <f t="shared" si="34"/>
        <v/>
      </c>
      <c r="AD144" s="19" t="str">
        <f t="shared" si="40"/>
        <v/>
      </c>
      <c r="AE144" s="142" t="str">
        <f t="shared" si="41"/>
        <v/>
      </c>
      <c r="AF144" s="28" t="str">
        <f t="shared" si="42"/>
        <v/>
      </c>
      <c r="AG144" s="29" t="str">
        <f t="shared" si="43"/>
        <v/>
      </c>
      <c r="AH144" s="30" t="str">
        <f t="shared" si="44"/>
        <v/>
      </c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</row>
    <row r="145" spans="2:49" ht="18" customHeight="1" x14ac:dyDescent="0.2">
      <c r="B145" s="106">
        <v>134</v>
      </c>
      <c r="C145" s="153"/>
      <c r="D145" s="184"/>
      <c r="E145" s="184"/>
      <c r="F145" s="185"/>
      <c r="G145" s="166" t="str">
        <f t="shared" si="35"/>
        <v/>
      </c>
      <c r="H145" s="48"/>
      <c r="I145" s="17"/>
      <c r="J145" s="140" t="str">
        <f t="shared" si="36"/>
        <v/>
      </c>
      <c r="K145" s="112"/>
      <c r="L145" s="108"/>
      <c r="M145" s="108"/>
      <c r="N145" s="108"/>
      <c r="O145" s="18" t="str" cm="1">
        <f t="array" ref="O145">IF(K145="","",IF($O$11="Bester",LARGE(K145:N145,1),IF(AND(M145="",N145=""),"",SUM(LARGE(K145:N145,{1;2;3})))))</f>
        <v/>
      </c>
      <c r="P145" s="140" t="str">
        <f t="shared" si="37"/>
        <v/>
      </c>
      <c r="Q145" s="112"/>
      <c r="R145" s="114"/>
      <c r="S145" s="114"/>
      <c r="T145" s="114"/>
      <c r="U145" s="19" t="str" cm="1">
        <f t="array" ref="U145">IF(Q145="","",IF($U$11="Bester",LARGE(Q145:T145,1),IF(AND(S145="",T145=""),"",SUM(LARGE(Q145:T145,{1;2;3})))))</f>
        <v/>
      </c>
      <c r="V145" s="140" t="str">
        <f t="shared" si="38"/>
        <v/>
      </c>
      <c r="W145" s="17"/>
      <c r="X145" s="140" t="str">
        <f t="shared" si="39"/>
        <v/>
      </c>
      <c r="Y145" s="21"/>
      <c r="Z145" s="26" t="str">
        <f t="shared" si="31"/>
        <v/>
      </c>
      <c r="AA145" s="27" t="str">
        <f t="shared" si="32"/>
        <v/>
      </c>
      <c r="AB145" s="27" t="str">
        <f t="shared" si="33"/>
        <v/>
      </c>
      <c r="AC145" s="25" t="str">
        <f t="shared" si="34"/>
        <v/>
      </c>
      <c r="AD145" s="19" t="str">
        <f t="shared" si="40"/>
        <v/>
      </c>
      <c r="AE145" s="142" t="str">
        <f t="shared" si="41"/>
        <v/>
      </c>
      <c r="AF145" s="28" t="str">
        <f t="shared" si="42"/>
        <v/>
      </c>
      <c r="AG145" s="29" t="str">
        <f t="shared" si="43"/>
        <v/>
      </c>
      <c r="AH145" s="30" t="str">
        <f t="shared" si="44"/>
        <v/>
      </c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</row>
    <row r="146" spans="2:49" ht="18" customHeight="1" x14ac:dyDescent="0.2">
      <c r="B146" s="106">
        <v>135</v>
      </c>
      <c r="C146" s="153"/>
      <c r="D146" s="184"/>
      <c r="E146" s="184"/>
      <c r="F146" s="185"/>
      <c r="G146" s="166" t="str">
        <f t="shared" si="35"/>
        <v/>
      </c>
      <c r="H146" s="48"/>
      <c r="I146" s="17"/>
      <c r="J146" s="140" t="str">
        <f t="shared" si="36"/>
        <v/>
      </c>
      <c r="K146" s="112"/>
      <c r="L146" s="108"/>
      <c r="M146" s="108"/>
      <c r="N146" s="108"/>
      <c r="O146" s="18" t="str" cm="1">
        <f t="array" ref="O146">IF(K146="","",IF($O$11="Bester",LARGE(K146:N146,1),IF(AND(M146="",N146=""),"",SUM(LARGE(K146:N146,{1;2;3})))))</f>
        <v/>
      </c>
      <c r="P146" s="140" t="str">
        <f t="shared" si="37"/>
        <v/>
      </c>
      <c r="Q146" s="112"/>
      <c r="R146" s="114"/>
      <c r="S146" s="114"/>
      <c r="T146" s="114"/>
      <c r="U146" s="19" t="str" cm="1">
        <f t="array" ref="U146">IF(Q146="","",IF($U$11="Bester",LARGE(Q146:T146,1),IF(AND(S146="",T146=""),"",SUM(LARGE(Q146:T146,{1;2;3})))))</f>
        <v/>
      </c>
      <c r="V146" s="140" t="str">
        <f t="shared" si="38"/>
        <v/>
      </c>
      <c r="W146" s="17"/>
      <c r="X146" s="140" t="str">
        <f t="shared" si="39"/>
        <v/>
      </c>
      <c r="Y146" s="21"/>
      <c r="Z146" s="26" t="str">
        <f t="shared" si="31"/>
        <v/>
      </c>
      <c r="AA146" s="27" t="str">
        <f t="shared" si="32"/>
        <v/>
      </c>
      <c r="AB146" s="27" t="str">
        <f t="shared" si="33"/>
        <v/>
      </c>
      <c r="AC146" s="25" t="str">
        <f t="shared" si="34"/>
        <v/>
      </c>
      <c r="AD146" s="19" t="str">
        <f t="shared" si="40"/>
        <v/>
      </c>
      <c r="AE146" s="142" t="str">
        <f t="shared" si="41"/>
        <v/>
      </c>
      <c r="AF146" s="28" t="str">
        <f t="shared" si="42"/>
        <v/>
      </c>
      <c r="AG146" s="29" t="str">
        <f t="shared" si="43"/>
        <v/>
      </c>
      <c r="AH146" s="30" t="str">
        <f t="shared" si="44"/>
        <v/>
      </c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</row>
    <row r="147" spans="2:49" ht="18" customHeight="1" x14ac:dyDescent="0.2">
      <c r="B147" s="106">
        <v>136</v>
      </c>
      <c r="C147" s="153"/>
      <c r="D147" s="184"/>
      <c r="E147" s="184"/>
      <c r="F147" s="185"/>
      <c r="G147" s="166" t="str">
        <f t="shared" si="35"/>
        <v/>
      </c>
      <c r="H147" s="48"/>
      <c r="I147" s="17"/>
      <c r="J147" s="140" t="str">
        <f t="shared" si="36"/>
        <v/>
      </c>
      <c r="K147" s="112"/>
      <c r="L147" s="108"/>
      <c r="M147" s="108"/>
      <c r="N147" s="108"/>
      <c r="O147" s="18" t="str" cm="1">
        <f t="array" ref="O147">IF(K147="","",IF($O$11="Bester",LARGE(K147:N147,1),IF(AND(M147="",N147=""),"",SUM(LARGE(K147:N147,{1;2;3})))))</f>
        <v/>
      </c>
      <c r="P147" s="140" t="str">
        <f t="shared" si="37"/>
        <v/>
      </c>
      <c r="Q147" s="112"/>
      <c r="R147" s="114"/>
      <c r="S147" s="114"/>
      <c r="T147" s="114"/>
      <c r="U147" s="19" t="str" cm="1">
        <f t="array" ref="U147">IF(Q147="","",IF($U$11="Bester",LARGE(Q147:T147,1),IF(AND(S147="",T147=""),"",SUM(LARGE(Q147:T147,{1;2;3})))))</f>
        <v/>
      </c>
      <c r="V147" s="140" t="str">
        <f t="shared" si="38"/>
        <v/>
      </c>
      <c r="W147" s="17"/>
      <c r="X147" s="140" t="str">
        <f t="shared" si="39"/>
        <v/>
      </c>
      <c r="Y147" s="21"/>
      <c r="Z147" s="26" t="str">
        <f t="shared" si="31"/>
        <v/>
      </c>
      <c r="AA147" s="27" t="str">
        <f t="shared" si="32"/>
        <v/>
      </c>
      <c r="AB147" s="27" t="str">
        <f t="shared" si="33"/>
        <v/>
      </c>
      <c r="AC147" s="25" t="str">
        <f t="shared" si="34"/>
        <v/>
      </c>
      <c r="AD147" s="19" t="str">
        <f t="shared" si="40"/>
        <v/>
      </c>
      <c r="AE147" s="142" t="str">
        <f t="shared" si="41"/>
        <v/>
      </c>
      <c r="AF147" s="28" t="str">
        <f t="shared" si="42"/>
        <v/>
      </c>
      <c r="AG147" s="29" t="str">
        <f t="shared" si="43"/>
        <v/>
      </c>
      <c r="AH147" s="30" t="str">
        <f t="shared" si="44"/>
        <v/>
      </c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</row>
    <row r="148" spans="2:49" ht="18" customHeight="1" x14ac:dyDescent="0.2">
      <c r="B148" s="106">
        <v>137</v>
      </c>
      <c r="C148" s="153"/>
      <c r="D148" s="184"/>
      <c r="E148" s="184"/>
      <c r="F148" s="185"/>
      <c r="G148" s="166" t="str">
        <f t="shared" si="35"/>
        <v/>
      </c>
      <c r="H148" s="48"/>
      <c r="I148" s="17"/>
      <c r="J148" s="140" t="str">
        <f t="shared" si="36"/>
        <v/>
      </c>
      <c r="K148" s="112"/>
      <c r="L148" s="108"/>
      <c r="M148" s="108"/>
      <c r="N148" s="108"/>
      <c r="O148" s="18" t="str" cm="1">
        <f t="array" ref="O148">IF(K148="","",IF($O$11="Bester",LARGE(K148:N148,1),IF(AND(M148="",N148=""),"",SUM(LARGE(K148:N148,{1;2;3})))))</f>
        <v/>
      </c>
      <c r="P148" s="140" t="str">
        <f t="shared" si="37"/>
        <v/>
      </c>
      <c r="Q148" s="112"/>
      <c r="R148" s="114"/>
      <c r="S148" s="114"/>
      <c r="T148" s="114"/>
      <c r="U148" s="19" t="str" cm="1">
        <f t="array" ref="U148">IF(Q148="","",IF($U$11="Bester",LARGE(Q148:T148,1),IF(AND(S148="",T148=""),"",SUM(LARGE(Q148:T148,{1;2;3})))))</f>
        <v/>
      </c>
      <c r="V148" s="140" t="str">
        <f t="shared" si="38"/>
        <v/>
      </c>
      <c r="W148" s="17"/>
      <c r="X148" s="140" t="str">
        <f t="shared" si="39"/>
        <v/>
      </c>
      <c r="Y148" s="21"/>
      <c r="Z148" s="26" t="str">
        <f t="shared" si="31"/>
        <v/>
      </c>
      <c r="AA148" s="27" t="str">
        <f t="shared" si="32"/>
        <v/>
      </c>
      <c r="AB148" s="27" t="str">
        <f t="shared" si="33"/>
        <v/>
      </c>
      <c r="AC148" s="25" t="str">
        <f t="shared" si="34"/>
        <v/>
      </c>
      <c r="AD148" s="19" t="str">
        <f t="shared" si="40"/>
        <v/>
      </c>
      <c r="AE148" s="142" t="str">
        <f t="shared" si="41"/>
        <v/>
      </c>
      <c r="AF148" s="28" t="str">
        <f t="shared" si="42"/>
        <v/>
      </c>
      <c r="AG148" s="29" t="str">
        <f t="shared" si="43"/>
        <v/>
      </c>
      <c r="AH148" s="30" t="str">
        <f t="shared" si="44"/>
        <v/>
      </c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</row>
    <row r="149" spans="2:49" ht="18" customHeight="1" x14ac:dyDescent="0.2">
      <c r="B149" s="106">
        <v>138</v>
      </c>
      <c r="C149" s="153"/>
      <c r="D149" s="184"/>
      <c r="E149" s="184"/>
      <c r="F149" s="185"/>
      <c r="G149" s="166" t="str">
        <f t="shared" si="35"/>
        <v/>
      </c>
      <c r="H149" s="48"/>
      <c r="I149" s="17"/>
      <c r="J149" s="140" t="str">
        <f t="shared" si="36"/>
        <v/>
      </c>
      <c r="K149" s="112"/>
      <c r="L149" s="108"/>
      <c r="M149" s="108"/>
      <c r="N149" s="108"/>
      <c r="O149" s="18" t="str" cm="1">
        <f t="array" ref="O149">IF(K149="","",IF($O$11="Bester",LARGE(K149:N149,1),IF(AND(M149="",N149=""),"",SUM(LARGE(K149:N149,{1;2;3})))))</f>
        <v/>
      </c>
      <c r="P149" s="140" t="str">
        <f t="shared" si="37"/>
        <v/>
      </c>
      <c r="Q149" s="112"/>
      <c r="R149" s="114"/>
      <c r="S149" s="114"/>
      <c r="T149" s="114"/>
      <c r="U149" s="19" t="str" cm="1">
        <f t="array" ref="U149">IF(Q149="","",IF($U$11="Bester",LARGE(Q149:T149,1),IF(AND(S149="",T149=""),"",SUM(LARGE(Q149:T149,{1;2;3})))))</f>
        <v/>
      </c>
      <c r="V149" s="140" t="str">
        <f t="shared" si="38"/>
        <v/>
      </c>
      <c r="W149" s="17"/>
      <c r="X149" s="140" t="str">
        <f t="shared" si="39"/>
        <v/>
      </c>
      <c r="Y149" s="21"/>
      <c r="Z149" s="26" t="str">
        <f t="shared" si="31"/>
        <v/>
      </c>
      <c r="AA149" s="27" t="str">
        <f t="shared" si="32"/>
        <v/>
      </c>
      <c r="AB149" s="27" t="str">
        <f t="shared" si="33"/>
        <v/>
      </c>
      <c r="AC149" s="25" t="str">
        <f t="shared" si="34"/>
        <v/>
      </c>
      <c r="AD149" s="19" t="str">
        <f t="shared" si="40"/>
        <v/>
      </c>
      <c r="AE149" s="142" t="str">
        <f t="shared" si="41"/>
        <v/>
      </c>
      <c r="AF149" s="28" t="str">
        <f t="shared" si="42"/>
        <v/>
      </c>
      <c r="AG149" s="29" t="str">
        <f t="shared" si="43"/>
        <v/>
      </c>
      <c r="AH149" s="30" t="str">
        <f t="shared" si="44"/>
        <v/>
      </c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</row>
    <row r="150" spans="2:49" ht="18" customHeight="1" x14ac:dyDescent="0.2">
      <c r="B150" s="106">
        <v>139</v>
      </c>
      <c r="C150" s="153"/>
      <c r="D150" s="184"/>
      <c r="E150" s="184"/>
      <c r="F150" s="185"/>
      <c r="G150" s="166" t="str">
        <f t="shared" si="35"/>
        <v/>
      </c>
      <c r="H150" s="48"/>
      <c r="I150" s="17"/>
      <c r="J150" s="140" t="str">
        <f t="shared" si="36"/>
        <v/>
      </c>
      <c r="K150" s="112"/>
      <c r="L150" s="108"/>
      <c r="M150" s="108"/>
      <c r="N150" s="108"/>
      <c r="O150" s="18" t="str" cm="1">
        <f t="array" ref="O150">IF(K150="","",IF($O$11="Bester",LARGE(K150:N150,1),IF(AND(M150="",N150=""),"",SUM(LARGE(K150:N150,{1;2;3})))))</f>
        <v/>
      </c>
      <c r="P150" s="140" t="str">
        <f t="shared" si="37"/>
        <v/>
      </c>
      <c r="Q150" s="112"/>
      <c r="R150" s="114"/>
      <c r="S150" s="114"/>
      <c r="T150" s="114"/>
      <c r="U150" s="19" t="str" cm="1">
        <f t="array" ref="U150">IF(Q150="","",IF($U$11="Bester",LARGE(Q150:T150,1),IF(AND(S150="",T150=""),"",SUM(LARGE(Q150:T150,{1;2;3})))))</f>
        <v/>
      </c>
      <c r="V150" s="140" t="str">
        <f t="shared" si="38"/>
        <v/>
      </c>
      <c r="W150" s="17"/>
      <c r="X150" s="140" t="str">
        <f t="shared" si="39"/>
        <v/>
      </c>
      <c r="Y150" s="21"/>
      <c r="Z150" s="26" t="str">
        <f t="shared" si="31"/>
        <v/>
      </c>
      <c r="AA150" s="27" t="str">
        <f t="shared" si="32"/>
        <v/>
      </c>
      <c r="AB150" s="27" t="str">
        <f t="shared" si="33"/>
        <v/>
      </c>
      <c r="AC150" s="25" t="str">
        <f t="shared" si="34"/>
        <v/>
      </c>
      <c r="AD150" s="19" t="str">
        <f t="shared" si="40"/>
        <v/>
      </c>
      <c r="AE150" s="142" t="str">
        <f t="shared" si="41"/>
        <v/>
      </c>
      <c r="AF150" s="28" t="str">
        <f t="shared" si="42"/>
        <v/>
      </c>
      <c r="AG150" s="29" t="str">
        <f t="shared" si="43"/>
        <v/>
      </c>
      <c r="AH150" s="30" t="str">
        <f t="shared" si="44"/>
        <v/>
      </c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</row>
    <row r="151" spans="2:49" ht="18" customHeight="1" x14ac:dyDescent="0.2">
      <c r="B151" s="106">
        <v>140</v>
      </c>
      <c r="C151" s="153"/>
      <c r="D151" s="184"/>
      <c r="E151" s="184"/>
      <c r="F151" s="185"/>
      <c r="G151" s="166" t="str">
        <f t="shared" si="35"/>
        <v/>
      </c>
      <c r="H151" s="48"/>
      <c r="I151" s="17"/>
      <c r="J151" s="140" t="str">
        <f t="shared" si="36"/>
        <v/>
      </c>
      <c r="K151" s="112"/>
      <c r="L151" s="108"/>
      <c r="M151" s="108"/>
      <c r="N151" s="108"/>
      <c r="O151" s="18" t="str" cm="1">
        <f t="array" ref="O151">IF(K151="","",IF($O$11="Bester",LARGE(K151:N151,1),IF(AND(M151="",N151=""),"",SUM(LARGE(K151:N151,{1;2;3})))))</f>
        <v/>
      </c>
      <c r="P151" s="140" t="str">
        <f t="shared" si="37"/>
        <v/>
      </c>
      <c r="Q151" s="112"/>
      <c r="R151" s="114"/>
      <c r="S151" s="114"/>
      <c r="T151" s="114"/>
      <c r="U151" s="19" t="str" cm="1">
        <f t="array" ref="U151">IF(Q151="","",IF($U$11="Bester",LARGE(Q151:T151,1),IF(AND(S151="",T151=""),"",SUM(LARGE(Q151:T151,{1;2;3})))))</f>
        <v/>
      </c>
      <c r="V151" s="140" t="str">
        <f t="shared" si="38"/>
        <v/>
      </c>
      <c r="W151" s="17"/>
      <c r="X151" s="140" t="str">
        <f t="shared" si="39"/>
        <v/>
      </c>
      <c r="Y151" s="21"/>
      <c r="Z151" s="26" t="str">
        <f t="shared" si="31"/>
        <v/>
      </c>
      <c r="AA151" s="27" t="str">
        <f t="shared" si="32"/>
        <v/>
      </c>
      <c r="AB151" s="27" t="str">
        <f t="shared" si="33"/>
        <v/>
      </c>
      <c r="AC151" s="25" t="str">
        <f t="shared" si="34"/>
        <v/>
      </c>
      <c r="AD151" s="19" t="str">
        <f t="shared" si="40"/>
        <v/>
      </c>
      <c r="AE151" s="142" t="str">
        <f t="shared" si="41"/>
        <v/>
      </c>
      <c r="AF151" s="28" t="str">
        <f t="shared" si="42"/>
        <v/>
      </c>
      <c r="AG151" s="29" t="str">
        <f t="shared" si="43"/>
        <v/>
      </c>
      <c r="AH151" s="30" t="str">
        <f t="shared" si="44"/>
        <v/>
      </c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</row>
    <row r="152" spans="2:49" ht="18" customHeight="1" x14ac:dyDescent="0.2">
      <c r="B152" s="106">
        <v>141</v>
      </c>
      <c r="C152" s="153"/>
      <c r="D152" s="184"/>
      <c r="E152" s="184"/>
      <c r="F152" s="185"/>
      <c r="G152" s="166" t="str">
        <f t="shared" si="35"/>
        <v/>
      </c>
      <c r="H152" s="48"/>
      <c r="I152" s="17"/>
      <c r="J152" s="140" t="str">
        <f t="shared" si="36"/>
        <v/>
      </c>
      <c r="K152" s="112"/>
      <c r="L152" s="108"/>
      <c r="M152" s="108"/>
      <c r="N152" s="108"/>
      <c r="O152" s="18" t="str" cm="1">
        <f t="array" ref="O152">IF(K152="","",IF($O$11="Bester",LARGE(K152:N152,1),IF(AND(M152="",N152=""),"",SUM(LARGE(K152:N152,{1;2;3})))))</f>
        <v/>
      </c>
      <c r="P152" s="140" t="str">
        <f t="shared" si="37"/>
        <v/>
      </c>
      <c r="Q152" s="112"/>
      <c r="R152" s="114"/>
      <c r="S152" s="114"/>
      <c r="T152" s="114"/>
      <c r="U152" s="19" t="str" cm="1">
        <f t="array" ref="U152">IF(Q152="","",IF($U$11="Bester",LARGE(Q152:T152,1),IF(AND(S152="",T152=""),"",SUM(LARGE(Q152:T152,{1;2;3})))))</f>
        <v/>
      </c>
      <c r="V152" s="140" t="str">
        <f t="shared" si="38"/>
        <v/>
      </c>
      <c r="W152" s="17"/>
      <c r="X152" s="140" t="str">
        <f t="shared" si="39"/>
        <v/>
      </c>
      <c r="Y152" s="21"/>
      <c r="Z152" s="26" t="str">
        <f t="shared" si="31"/>
        <v/>
      </c>
      <c r="AA152" s="27" t="str">
        <f t="shared" si="32"/>
        <v/>
      </c>
      <c r="AB152" s="27" t="str">
        <f t="shared" si="33"/>
        <v/>
      </c>
      <c r="AC152" s="25" t="str">
        <f t="shared" si="34"/>
        <v/>
      </c>
      <c r="AD152" s="19" t="str">
        <f t="shared" si="40"/>
        <v/>
      </c>
      <c r="AE152" s="142" t="str">
        <f t="shared" si="41"/>
        <v/>
      </c>
      <c r="AF152" s="28" t="str">
        <f t="shared" si="42"/>
        <v/>
      </c>
      <c r="AG152" s="29" t="str">
        <f t="shared" si="43"/>
        <v/>
      </c>
      <c r="AH152" s="30" t="str">
        <f t="shared" si="44"/>
        <v/>
      </c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</row>
    <row r="153" spans="2:49" ht="18" customHeight="1" x14ac:dyDescent="0.2">
      <c r="B153" s="106">
        <v>142</v>
      </c>
      <c r="C153" s="153"/>
      <c r="D153" s="184"/>
      <c r="E153" s="184"/>
      <c r="F153" s="185"/>
      <c r="G153" s="166" t="str">
        <f t="shared" si="35"/>
        <v/>
      </c>
      <c r="H153" s="48"/>
      <c r="I153" s="17"/>
      <c r="J153" s="140" t="str">
        <f t="shared" si="36"/>
        <v/>
      </c>
      <c r="K153" s="112"/>
      <c r="L153" s="108"/>
      <c r="M153" s="108"/>
      <c r="N153" s="108"/>
      <c r="O153" s="18" t="str" cm="1">
        <f t="array" ref="O153">IF(K153="","",IF($O$11="Bester",LARGE(K153:N153,1),IF(AND(M153="",N153=""),"",SUM(LARGE(K153:N153,{1;2;3})))))</f>
        <v/>
      </c>
      <c r="P153" s="140" t="str">
        <f t="shared" si="37"/>
        <v/>
      </c>
      <c r="Q153" s="112"/>
      <c r="R153" s="114"/>
      <c r="S153" s="114"/>
      <c r="T153" s="114"/>
      <c r="U153" s="19" t="str" cm="1">
        <f t="array" ref="U153">IF(Q153="","",IF($U$11="Bester",LARGE(Q153:T153,1),IF(AND(S153="",T153=""),"",SUM(LARGE(Q153:T153,{1;2;3})))))</f>
        <v/>
      </c>
      <c r="V153" s="140" t="str">
        <f t="shared" si="38"/>
        <v/>
      </c>
      <c r="W153" s="17"/>
      <c r="X153" s="140" t="str">
        <f t="shared" si="39"/>
        <v/>
      </c>
      <c r="Y153" s="21"/>
      <c r="Z153" s="26" t="str">
        <f t="shared" si="31"/>
        <v/>
      </c>
      <c r="AA153" s="27" t="str">
        <f t="shared" si="32"/>
        <v/>
      </c>
      <c r="AB153" s="27" t="str">
        <f t="shared" si="33"/>
        <v/>
      </c>
      <c r="AC153" s="25" t="str">
        <f t="shared" si="34"/>
        <v/>
      </c>
      <c r="AD153" s="19" t="str">
        <f t="shared" si="40"/>
        <v/>
      </c>
      <c r="AE153" s="142" t="str">
        <f t="shared" si="41"/>
        <v/>
      </c>
      <c r="AF153" s="28" t="str">
        <f t="shared" si="42"/>
        <v/>
      </c>
      <c r="AG153" s="29" t="str">
        <f t="shared" si="43"/>
        <v/>
      </c>
      <c r="AH153" s="30" t="str">
        <f t="shared" si="44"/>
        <v/>
      </c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</row>
    <row r="154" spans="2:49" ht="18" customHeight="1" x14ac:dyDescent="0.2">
      <c r="B154" s="106">
        <v>143</v>
      </c>
      <c r="C154" s="153"/>
      <c r="D154" s="184"/>
      <c r="E154" s="184"/>
      <c r="F154" s="185"/>
      <c r="G154" s="166" t="str">
        <f t="shared" si="35"/>
        <v/>
      </c>
      <c r="H154" s="48"/>
      <c r="I154" s="17"/>
      <c r="J154" s="140" t="str">
        <f t="shared" si="36"/>
        <v/>
      </c>
      <c r="K154" s="112"/>
      <c r="L154" s="108"/>
      <c r="M154" s="108"/>
      <c r="N154" s="108"/>
      <c r="O154" s="18" t="str" cm="1">
        <f t="array" ref="O154">IF(K154="","",IF($O$11="Bester",LARGE(K154:N154,1),IF(AND(M154="",N154=""),"",SUM(LARGE(K154:N154,{1;2;3})))))</f>
        <v/>
      </c>
      <c r="P154" s="140" t="str">
        <f t="shared" si="37"/>
        <v/>
      </c>
      <c r="Q154" s="112"/>
      <c r="R154" s="114"/>
      <c r="S154" s="114"/>
      <c r="T154" s="114"/>
      <c r="U154" s="19" t="str" cm="1">
        <f t="array" ref="U154">IF(Q154="","",IF($U$11="Bester",LARGE(Q154:T154,1),IF(AND(S154="",T154=""),"",SUM(LARGE(Q154:T154,{1;2;3})))))</f>
        <v/>
      </c>
      <c r="V154" s="140" t="str">
        <f t="shared" si="38"/>
        <v/>
      </c>
      <c r="W154" s="17"/>
      <c r="X154" s="140" t="str">
        <f t="shared" si="39"/>
        <v/>
      </c>
      <c r="Y154" s="21"/>
      <c r="Z154" s="26" t="str">
        <f t="shared" si="31"/>
        <v/>
      </c>
      <c r="AA154" s="27" t="str">
        <f t="shared" si="32"/>
        <v/>
      </c>
      <c r="AB154" s="27" t="str">
        <f t="shared" si="33"/>
        <v/>
      </c>
      <c r="AC154" s="25" t="str">
        <f t="shared" si="34"/>
        <v/>
      </c>
      <c r="AD154" s="19" t="str">
        <f t="shared" si="40"/>
        <v/>
      </c>
      <c r="AE154" s="142" t="str">
        <f t="shared" si="41"/>
        <v/>
      </c>
      <c r="AF154" s="28" t="str">
        <f t="shared" si="42"/>
        <v/>
      </c>
      <c r="AG154" s="29" t="str">
        <f t="shared" si="43"/>
        <v/>
      </c>
      <c r="AH154" s="30" t="str">
        <f t="shared" si="44"/>
        <v/>
      </c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</row>
    <row r="155" spans="2:49" ht="18" customHeight="1" x14ac:dyDescent="0.2">
      <c r="B155" s="106">
        <v>144</v>
      </c>
      <c r="C155" s="153"/>
      <c r="D155" s="184"/>
      <c r="E155" s="184"/>
      <c r="F155" s="185"/>
      <c r="G155" s="166" t="str">
        <f t="shared" si="35"/>
        <v/>
      </c>
      <c r="H155" s="48"/>
      <c r="I155" s="17"/>
      <c r="J155" s="140" t="str">
        <f t="shared" si="36"/>
        <v/>
      </c>
      <c r="K155" s="112"/>
      <c r="L155" s="108"/>
      <c r="M155" s="108"/>
      <c r="N155" s="108"/>
      <c r="O155" s="18" t="str" cm="1">
        <f t="array" ref="O155">IF(K155="","",IF($O$11="Bester",LARGE(K155:N155,1),IF(AND(M155="",N155=""),"",SUM(LARGE(K155:N155,{1;2;3})))))</f>
        <v/>
      </c>
      <c r="P155" s="140" t="str">
        <f t="shared" si="37"/>
        <v/>
      </c>
      <c r="Q155" s="112"/>
      <c r="R155" s="114"/>
      <c r="S155" s="114"/>
      <c r="T155" s="114"/>
      <c r="U155" s="19" t="str" cm="1">
        <f t="array" ref="U155">IF(Q155="","",IF($U$11="Bester",LARGE(Q155:T155,1),IF(AND(S155="",T155=""),"",SUM(LARGE(Q155:T155,{1;2;3})))))</f>
        <v/>
      </c>
      <c r="V155" s="140" t="str">
        <f t="shared" si="38"/>
        <v/>
      </c>
      <c r="W155" s="17"/>
      <c r="X155" s="140" t="str">
        <f t="shared" si="39"/>
        <v/>
      </c>
      <c r="Y155" s="21"/>
      <c r="Z155" s="26" t="str">
        <f t="shared" si="31"/>
        <v/>
      </c>
      <c r="AA155" s="27" t="str">
        <f t="shared" si="32"/>
        <v/>
      </c>
      <c r="AB155" s="27" t="str">
        <f t="shared" si="33"/>
        <v/>
      </c>
      <c r="AC155" s="25" t="str">
        <f t="shared" si="34"/>
        <v/>
      </c>
      <c r="AD155" s="19" t="str">
        <f t="shared" si="40"/>
        <v/>
      </c>
      <c r="AE155" s="142" t="str">
        <f t="shared" si="41"/>
        <v/>
      </c>
      <c r="AF155" s="28" t="str">
        <f t="shared" si="42"/>
        <v/>
      </c>
      <c r="AG155" s="29" t="str">
        <f t="shared" si="43"/>
        <v/>
      </c>
      <c r="AH155" s="30" t="str">
        <f t="shared" si="44"/>
        <v/>
      </c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</row>
    <row r="156" spans="2:49" ht="18" customHeight="1" x14ac:dyDescent="0.2">
      <c r="B156" s="106">
        <v>145</v>
      </c>
      <c r="C156" s="153"/>
      <c r="D156" s="184"/>
      <c r="E156" s="184"/>
      <c r="F156" s="185"/>
      <c r="G156" s="166" t="str">
        <f t="shared" si="35"/>
        <v/>
      </c>
      <c r="H156" s="48"/>
      <c r="I156" s="17"/>
      <c r="J156" s="140" t="str">
        <f t="shared" si="36"/>
        <v/>
      </c>
      <c r="K156" s="112"/>
      <c r="L156" s="108"/>
      <c r="M156" s="108"/>
      <c r="N156" s="108"/>
      <c r="O156" s="18" t="str" cm="1">
        <f t="array" ref="O156">IF(K156="","",IF($O$11="Bester",LARGE(K156:N156,1),IF(AND(M156="",N156=""),"",SUM(LARGE(K156:N156,{1;2;3})))))</f>
        <v/>
      </c>
      <c r="P156" s="140" t="str">
        <f t="shared" si="37"/>
        <v/>
      </c>
      <c r="Q156" s="112"/>
      <c r="R156" s="114"/>
      <c r="S156" s="114"/>
      <c r="T156" s="114"/>
      <c r="U156" s="19" t="str" cm="1">
        <f t="array" ref="U156">IF(Q156="","",IF($U$11="Bester",LARGE(Q156:T156,1),IF(AND(S156="",T156=""),"",SUM(LARGE(Q156:T156,{1;2;3})))))</f>
        <v/>
      </c>
      <c r="V156" s="140" t="str">
        <f t="shared" si="38"/>
        <v/>
      </c>
      <c r="W156" s="17"/>
      <c r="X156" s="140" t="str">
        <f t="shared" si="39"/>
        <v/>
      </c>
      <c r="Y156" s="21"/>
      <c r="Z156" s="26" t="str">
        <f t="shared" si="31"/>
        <v/>
      </c>
      <c r="AA156" s="27" t="str">
        <f t="shared" si="32"/>
        <v/>
      </c>
      <c r="AB156" s="27" t="str">
        <f t="shared" si="33"/>
        <v/>
      </c>
      <c r="AC156" s="25" t="str">
        <f t="shared" si="34"/>
        <v/>
      </c>
      <c r="AD156" s="19" t="str">
        <f t="shared" si="40"/>
        <v/>
      </c>
      <c r="AE156" s="142" t="str">
        <f t="shared" si="41"/>
        <v/>
      </c>
      <c r="AF156" s="28" t="str">
        <f t="shared" si="42"/>
        <v/>
      </c>
      <c r="AG156" s="29" t="str">
        <f t="shared" si="43"/>
        <v/>
      </c>
      <c r="AH156" s="30" t="str">
        <f t="shared" si="44"/>
        <v/>
      </c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</row>
    <row r="157" spans="2:49" ht="18" customHeight="1" x14ac:dyDescent="0.2">
      <c r="B157" s="106">
        <v>146</v>
      </c>
      <c r="C157" s="153"/>
      <c r="D157" s="184"/>
      <c r="E157" s="184"/>
      <c r="F157" s="185"/>
      <c r="G157" s="166" t="str">
        <f t="shared" si="35"/>
        <v/>
      </c>
      <c r="H157" s="48"/>
      <c r="I157" s="17"/>
      <c r="J157" s="140" t="str">
        <f t="shared" si="36"/>
        <v/>
      </c>
      <c r="K157" s="112"/>
      <c r="L157" s="108"/>
      <c r="M157" s="108"/>
      <c r="N157" s="108"/>
      <c r="O157" s="18" t="str" cm="1">
        <f t="array" ref="O157">IF(K157="","",IF($O$11="Bester",LARGE(K157:N157,1),IF(AND(M157="",N157=""),"",SUM(LARGE(K157:N157,{1;2;3})))))</f>
        <v/>
      </c>
      <c r="P157" s="140" t="str">
        <f t="shared" si="37"/>
        <v/>
      </c>
      <c r="Q157" s="112"/>
      <c r="R157" s="114"/>
      <c r="S157" s="114"/>
      <c r="T157" s="114"/>
      <c r="U157" s="19" t="str" cm="1">
        <f t="array" ref="U157">IF(Q157="","",IF($U$11="Bester",LARGE(Q157:T157,1),IF(AND(S157="",T157=""),"",SUM(LARGE(Q157:T157,{1;2;3})))))</f>
        <v/>
      </c>
      <c r="V157" s="140" t="str">
        <f t="shared" si="38"/>
        <v/>
      </c>
      <c r="W157" s="17"/>
      <c r="X157" s="140" t="str">
        <f t="shared" si="39"/>
        <v/>
      </c>
      <c r="Y157" s="21"/>
      <c r="Z157" s="26" t="str">
        <f t="shared" si="31"/>
        <v/>
      </c>
      <c r="AA157" s="27" t="str">
        <f t="shared" si="32"/>
        <v/>
      </c>
      <c r="AB157" s="27" t="str">
        <f t="shared" si="33"/>
        <v/>
      </c>
      <c r="AC157" s="25" t="str">
        <f t="shared" si="34"/>
        <v/>
      </c>
      <c r="AD157" s="19" t="str">
        <f t="shared" si="40"/>
        <v/>
      </c>
      <c r="AE157" s="142" t="str">
        <f t="shared" si="41"/>
        <v/>
      </c>
      <c r="AF157" s="28" t="str">
        <f t="shared" si="42"/>
        <v/>
      </c>
      <c r="AG157" s="29" t="str">
        <f t="shared" si="43"/>
        <v/>
      </c>
      <c r="AH157" s="30" t="str">
        <f t="shared" si="44"/>
        <v/>
      </c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</row>
    <row r="158" spans="2:49" ht="18" customHeight="1" x14ac:dyDescent="0.2">
      <c r="B158" s="106">
        <v>147</v>
      </c>
      <c r="C158" s="153"/>
      <c r="D158" s="184"/>
      <c r="E158" s="184"/>
      <c r="F158" s="185"/>
      <c r="G158" s="166" t="str">
        <f t="shared" si="35"/>
        <v/>
      </c>
      <c r="H158" s="48"/>
      <c r="I158" s="17"/>
      <c r="J158" s="140" t="str">
        <f t="shared" si="36"/>
        <v/>
      </c>
      <c r="K158" s="112"/>
      <c r="L158" s="108"/>
      <c r="M158" s="108"/>
      <c r="N158" s="108"/>
      <c r="O158" s="18" t="str" cm="1">
        <f t="array" ref="O158">IF(K158="","",IF($O$11="Bester",LARGE(K158:N158,1),IF(AND(M158="",N158=""),"",SUM(LARGE(K158:N158,{1;2;3})))))</f>
        <v/>
      </c>
      <c r="P158" s="140" t="str">
        <f t="shared" si="37"/>
        <v/>
      </c>
      <c r="Q158" s="112"/>
      <c r="R158" s="114"/>
      <c r="S158" s="114"/>
      <c r="T158" s="114"/>
      <c r="U158" s="19" t="str" cm="1">
        <f t="array" ref="U158">IF(Q158="","",IF($U$11="Bester",LARGE(Q158:T158,1),IF(AND(S158="",T158=""),"",SUM(LARGE(Q158:T158,{1;2;3})))))</f>
        <v/>
      </c>
      <c r="V158" s="140" t="str">
        <f t="shared" si="38"/>
        <v/>
      </c>
      <c r="W158" s="17"/>
      <c r="X158" s="140" t="str">
        <f t="shared" si="39"/>
        <v/>
      </c>
      <c r="Y158" s="21"/>
      <c r="Z158" s="26" t="str">
        <f t="shared" si="31"/>
        <v/>
      </c>
      <c r="AA158" s="27" t="str">
        <f t="shared" si="32"/>
        <v/>
      </c>
      <c r="AB158" s="27" t="str">
        <f t="shared" si="33"/>
        <v/>
      </c>
      <c r="AC158" s="25" t="str">
        <f t="shared" si="34"/>
        <v/>
      </c>
      <c r="AD158" s="19" t="str">
        <f t="shared" si="40"/>
        <v/>
      </c>
      <c r="AE158" s="142" t="str">
        <f t="shared" si="41"/>
        <v/>
      </c>
      <c r="AF158" s="28" t="str">
        <f t="shared" si="42"/>
        <v/>
      </c>
      <c r="AG158" s="29" t="str">
        <f t="shared" si="43"/>
        <v/>
      </c>
      <c r="AH158" s="30" t="str">
        <f t="shared" si="44"/>
        <v/>
      </c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</row>
    <row r="159" spans="2:49" ht="18" customHeight="1" x14ac:dyDescent="0.2">
      <c r="B159" s="106">
        <v>148</v>
      </c>
      <c r="C159" s="153"/>
      <c r="D159" s="184"/>
      <c r="E159" s="184"/>
      <c r="F159" s="185"/>
      <c r="G159" s="166" t="str">
        <f t="shared" si="35"/>
        <v/>
      </c>
      <c r="H159" s="48"/>
      <c r="I159" s="17"/>
      <c r="J159" s="140" t="str">
        <f t="shared" si="36"/>
        <v/>
      </c>
      <c r="K159" s="112"/>
      <c r="L159" s="108"/>
      <c r="M159" s="108"/>
      <c r="N159" s="108"/>
      <c r="O159" s="18" t="str" cm="1">
        <f t="array" ref="O159">IF(K159="","",IF($O$11="Bester",LARGE(K159:N159,1),IF(AND(M159="",N159=""),"",SUM(LARGE(K159:N159,{1;2;3})))))</f>
        <v/>
      </c>
      <c r="P159" s="140" t="str">
        <f t="shared" si="37"/>
        <v/>
      </c>
      <c r="Q159" s="112"/>
      <c r="R159" s="114"/>
      <c r="S159" s="114"/>
      <c r="T159" s="114"/>
      <c r="U159" s="19" t="str" cm="1">
        <f t="array" ref="U159">IF(Q159="","",IF($U$11="Bester",LARGE(Q159:T159,1),IF(AND(S159="",T159=""),"",SUM(LARGE(Q159:T159,{1;2;3})))))</f>
        <v/>
      </c>
      <c r="V159" s="140" t="str">
        <f t="shared" si="38"/>
        <v/>
      </c>
      <c r="W159" s="17"/>
      <c r="X159" s="140" t="str">
        <f t="shared" si="39"/>
        <v/>
      </c>
      <c r="Y159" s="21"/>
      <c r="Z159" s="26" t="str">
        <f t="shared" si="31"/>
        <v/>
      </c>
      <c r="AA159" s="27" t="str">
        <f t="shared" si="32"/>
        <v/>
      </c>
      <c r="AB159" s="27" t="str">
        <f t="shared" si="33"/>
        <v/>
      </c>
      <c r="AC159" s="25" t="str">
        <f t="shared" si="34"/>
        <v/>
      </c>
      <c r="AD159" s="19" t="str">
        <f t="shared" si="40"/>
        <v/>
      </c>
      <c r="AE159" s="142" t="str">
        <f t="shared" si="41"/>
        <v/>
      </c>
      <c r="AF159" s="28" t="str">
        <f t="shared" si="42"/>
        <v/>
      </c>
      <c r="AG159" s="29" t="str">
        <f t="shared" si="43"/>
        <v/>
      </c>
      <c r="AH159" s="30" t="str">
        <f t="shared" si="44"/>
        <v/>
      </c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</row>
    <row r="160" spans="2:49" ht="18" customHeight="1" x14ac:dyDescent="0.2">
      <c r="B160" s="106">
        <v>149</v>
      </c>
      <c r="C160" s="153"/>
      <c r="D160" s="184"/>
      <c r="E160" s="184"/>
      <c r="F160" s="185"/>
      <c r="G160" s="166" t="str">
        <f t="shared" si="35"/>
        <v/>
      </c>
      <c r="H160" s="48"/>
      <c r="I160" s="17"/>
      <c r="J160" s="140" t="str">
        <f t="shared" si="36"/>
        <v/>
      </c>
      <c r="K160" s="112"/>
      <c r="L160" s="108"/>
      <c r="M160" s="108"/>
      <c r="N160" s="108"/>
      <c r="O160" s="18" t="str" cm="1">
        <f t="array" ref="O160">IF(K160="","",IF($O$11="Bester",LARGE(K160:N160,1),IF(AND(M160="",N160=""),"",SUM(LARGE(K160:N160,{1;2;3})))))</f>
        <v/>
      </c>
      <c r="P160" s="140" t="str">
        <f t="shared" si="37"/>
        <v/>
      </c>
      <c r="Q160" s="112"/>
      <c r="R160" s="114"/>
      <c r="S160" s="114"/>
      <c r="T160" s="114"/>
      <c r="U160" s="19" t="str" cm="1">
        <f t="array" ref="U160">IF(Q160="","",IF($U$11="Bester",LARGE(Q160:T160,1),IF(AND(S160="",T160=""),"",SUM(LARGE(Q160:T160,{1;2;3})))))</f>
        <v/>
      </c>
      <c r="V160" s="140" t="str">
        <f t="shared" si="38"/>
        <v/>
      </c>
      <c r="W160" s="17"/>
      <c r="X160" s="140" t="str">
        <f t="shared" si="39"/>
        <v/>
      </c>
      <c r="Y160" s="21"/>
      <c r="Z160" s="26" t="str">
        <f t="shared" si="31"/>
        <v/>
      </c>
      <c r="AA160" s="27" t="str">
        <f t="shared" si="32"/>
        <v/>
      </c>
      <c r="AB160" s="27" t="str">
        <f t="shared" si="33"/>
        <v/>
      </c>
      <c r="AC160" s="25" t="str">
        <f t="shared" si="34"/>
        <v/>
      </c>
      <c r="AD160" s="19" t="str">
        <f t="shared" si="40"/>
        <v/>
      </c>
      <c r="AE160" s="142" t="str">
        <f t="shared" si="41"/>
        <v/>
      </c>
      <c r="AF160" s="28" t="str">
        <f t="shared" si="42"/>
        <v/>
      </c>
      <c r="AG160" s="29" t="str">
        <f t="shared" si="43"/>
        <v/>
      </c>
      <c r="AH160" s="30" t="str">
        <f t="shared" si="44"/>
        <v/>
      </c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</row>
    <row r="161" spans="2:49" ht="18" customHeight="1" x14ac:dyDescent="0.2">
      <c r="B161" s="106">
        <v>150</v>
      </c>
      <c r="C161" s="153"/>
      <c r="D161" s="184"/>
      <c r="E161" s="184"/>
      <c r="F161" s="185"/>
      <c r="G161" s="166" t="str">
        <f t="shared" si="35"/>
        <v/>
      </c>
      <c r="H161" s="48"/>
      <c r="I161" s="17"/>
      <c r="J161" s="140" t="str">
        <f t="shared" si="36"/>
        <v/>
      </c>
      <c r="K161" s="112"/>
      <c r="L161" s="108"/>
      <c r="M161" s="108"/>
      <c r="N161" s="108"/>
      <c r="O161" s="18" t="str" cm="1">
        <f t="array" ref="O161">IF(K161="","",IF($O$11="Bester",LARGE(K161:N161,1),IF(AND(M161="",N161=""),"",SUM(LARGE(K161:N161,{1;2;3})))))</f>
        <v/>
      </c>
      <c r="P161" s="140" t="str">
        <f t="shared" si="37"/>
        <v/>
      </c>
      <c r="Q161" s="112"/>
      <c r="R161" s="114"/>
      <c r="S161" s="114"/>
      <c r="T161" s="114"/>
      <c r="U161" s="19" t="str" cm="1">
        <f t="array" ref="U161">IF(Q161="","",IF($U$11="Bester",LARGE(Q161:T161,1),IF(AND(S161="",T161=""),"",SUM(LARGE(Q161:T161,{1;2;3})))))</f>
        <v/>
      </c>
      <c r="V161" s="140" t="str">
        <f t="shared" si="38"/>
        <v/>
      </c>
      <c r="W161" s="17"/>
      <c r="X161" s="140" t="str">
        <f t="shared" si="39"/>
        <v/>
      </c>
      <c r="Y161" s="21"/>
      <c r="Z161" s="26" t="str">
        <f t="shared" si="31"/>
        <v/>
      </c>
      <c r="AA161" s="27" t="str">
        <f t="shared" si="32"/>
        <v/>
      </c>
      <c r="AB161" s="27" t="str">
        <f t="shared" si="33"/>
        <v/>
      </c>
      <c r="AC161" s="25" t="str">
        <f t="shared" si="34"/>
        <v/>
      </c>
      <c r="AD161" s="19" t="str">
        <f t="shared" si="40"/>
        <v/>
      </c>
      <c r="AE161" s="142" t="str">
        <f t="shared" si="41"/>
        <v/>
      </c>
      <c r="AF161" s="28" t="str">
        <f t="shared" si="42"/>
        <v/>
      </c>
      <c r="AG161" s="29" t="str">
        <f t="shared" si="43"/>
        <v/>
      </c>
      <c r="AH161" s="30" t="str">
        <f t="shared" si="44"/>
        <v/>
      </c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</row>
    <row r="162" spans="2:49" ht="18" customHeight="1" x14ac:dyDescent="0.2">
      <c r="B162" s="106">
        <v>151</v>
      </c>
      <c r="C162" s="153"/>
      <c r="D162" s="184"/>
      <c r="E162" s="184"/>
      <c r="F162" s="185"/>
      <c r="G162" s="166" t="str">
        <f t="shared" si="35"/>
        <v/>
      </c>
      <c r="H162" s="48"/>
      <c r="I162" s="17"/>
      <c r="J162" s="140" t="str">
        <f t="shared" si="36"/>
        <v/>
      </c>
      <c r="K162" s="112"/>
      <c r="L162" s="108"/>
      <c r="M162" s="108"/>
      <c r="N162" s="108"/>
      <c r="O162" s="18" t="str" cm="1">
        <f t="array" ref="O162">IF(K162="","",IF($O$11="Bester",LARGE(K162:N162,1),IF(AND(M162="",N162=""),"",SUM(LARGE(K162:N162,{1;2;3})))))</f>
        <v/>
      </c>
      <c r="P162" s="140" t="str">
        <f t="shared" si="37"/>
        <v/>
      </c>
      <c r="Q162" s="112"/>
      <c r="R162" s="114"/>
      <c r="S162" s="114"/>
      <c r="T162" s="114"/>
      <c r="U162" s="19" t="str" cm="1">
        <f t="array" ref="U162">IF(Q162="","",IF($U$11="Bester",LARGE(Q162:T162,1),IF(AND(S162="",T162=""),"",SUM(LARGE(Q162:T162,{1;2;3})))))</f>
        <v/>
      </c>
      <c r="V162" s="140" t="str">
        <f t="shared" si="38"/>
        <v/>
      </c>
      <c r="W162" s="17"/>
      <c r="X162" s="140" t="str">
        <f t="shared" si="39"/>
        <v/>
      </c>
      <c r="Y162" s="21"/>
      <c r="Z162" s="26" t="str">
        <f t="shared" si="31"/>
        <v/>
      </c>
      <c r="AA162" s="27" t="str">
        <f t="shared" si="32"/>
        <v/>
      </c>
      <c r="AB162" s="27" t="str">
        <f t="shared" si="33"/>
        <v/>
      </c>
      <c r="AC162" s="25" t="str">
        <f t="shared" si="34"/>
        <v/>
      </c>
      <c r="AD162" s="19" t="str">
        <f t="shared" si="40"/>
        <v/>
      </c>
      <c r="AE162" s="142" t="str">
        <f t="shared" si="41"/>
        <v/>
      </c>
      <c r="AF162" s="28" t="str">
        <f t="shared" si="42"/>
        <v/>
      </c>
      <c r="AG162" s="29" t="str">
        <f t="shared" si="43"/>
        <v/>
      </c>
      <c r="AH162" s="30" t="str">
        <f t="shared" si="44"/>
        <v/>
      </c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</row>
    <row r="163" spans="2:49" ht="18" customHeight="1" x14ac:dyDescent="0.2">
      <c r="B163" s="106">
        <v>152</v>
      </c>
      <c r="C163" s="153"/>
      <c r="D163" s="184"/>
      <c r="E163" s="184"/>
      <c r="F163" s="185"/>
      <c r="G163" s="166" t="str">
        <f t="shared" si="35"/>
        <v/>
      </c>
      <c r="H163" s="48"/>
      <c r="I163" s="17"/>
      <c r="J163" s="140" t="str">
        <f t="shared" si="36"/>
        <v/>
      </c>
      <c r="K163" s="112"/>
      <c r="L163" s="108"/>
      <c r="M163" s="108"/>
      <c r="N163" s="108"/>
      <c r="O163" s="18" t="str" cm="1">
        <f t="array" ref="O163">IF(K163="","",IF($O$11="Bester",LARGE(K163:N163,1),IF(AND(M163="",N163=""),"",SUM(LARGE(K163:N163,{1;2;3})))))</f>
        <v/>
      </c>
      <c r="P163" s="140" t="str">
        <f t="shared" si="37"/>
        <v/>
      </c>
      <c r="Q163" s="112"/>
      <c r="R163" s="114"/>
      <c r="S163" s="114"/>
      <c r="T163" s="114"/>
      <c r="U163" s="19" t="str" cm="1">
        <f t="array" ref="U163">IF(Q163="","",IF($U$11="Bester",LARGE(Q163:T163,1),IF(AND(S163="",T163=""),"",SUM(LARGE(Q163:T163,{1;2;3})))))</f>
        <v/>
      </c>
      <c r="V163" s="140" t="str">
        <f t="shared" si="38"/>
        <v/>
      </c>
      <c r="W163" s="17"/>
      <c r="X163" s="140" t="str">
        <f t="shared" si="39"/>
        <v/>
      </c>
      <c r="Y163" s="21"/>
      <c r="Z163" s="26" t="str">
        <f t="shared" si="31"/>
        <v/>
      </c>
      <c r="AA163" s="27" t="str">
        <f t="shared" si="32"/>
        <v/>
      </c>
      <c r="AB163" s="27" t="str">
        <f t="shared" si="33"/>
        <v/>
      </c>
      <c r="AC163" s="25" t="str">
        <f t="shared" si="34"/>
        <v/>
      </c>
      <c r="AD163" s="19" t="str">
        <f t="shared" si="40"/>
        <v/>
      </c>
      <c r="AE163" s="142" t="str">
        <f t="shared" si="41"/>
        <v/>
      </c>
      <c r="AF163" s="28" t="str">
        <f t="shared" si="42"/>
        <v/>
      </c>
      <c r="AG163" s="29" t="str">
        <f t="shared" si="43"/>
        <v/>
      </c>
      <c r="AH163" s="30" t="str">
        <f t="shared" si="44"/>
        <v/>
      </c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</row>
    <row r="164" spans="2:49" ht="18" customHeight="1" x14ac:dyDescent="0.2">
      <c r="B164" s="106">
        <v>153</v>
      </c>
      <c r="C164" s="153"/>
      <c r="D164" s="184"/>
      <c r="E164" s="184"/>
      <c r="F164" s="185"/>
      <c r="G164" s="166" t="str">
        <f t="shared" si="35"/>
        <v/>
      </c>
      <c r="H164" s="48"/>
      <c r="I164" s="17"/>
      <c r="J164" s="140" t="str">
        <f t="shared" si="36"/>
        <v/>
      </c>
      <c r="K164" s="112"/>
      <c r="L164" s="108"/>
      <c r="M164" s="108"/>
      <c r="N164" s="108"/>
      <c r="O164" s="18" t="str" cm="1">
        <f t="array" ref="O164">IF(K164="","",IF($O$11="Bester",LARGE(K164:N164,1),IF(AND(M164="",N164=""),"",SUM(LARGE(K164:N164,{1;2;3})))))</f>
        <v/>
      </c>
      <c r="P164" s="140" t="str">
        <f t="shared" si="37"/>
        <v/>
      </c>
      <c r="Q164" s="112"/>
      <c r="R164" s="114"/>
      <c r="S164" s="114"/>
      <c r="T164" s="114"/>
      <c r="U164" s="19" t="str" cm="1">
        <f t="array" ref="U164">IF(Q164="","",IF($U$11="Bester",LARGE(Q164:T164,1),IF(AND(S164="",T164=""),"",SUM(LARGE(Q164:T164,{1;2;3})))))</f>
        <v/>
      </c>
      <c r="V164" s="140" t="str">
        <f t="shared" si="38"/>
        <v/>
      </c>
      <c r="W164" s="17"/>
      <c r="X164" s="140" t="str">
        <f t="shared" si="39"/>
        <v/>
      </c>
      <c r="Y164" s="21"/>
      <c r="Z164" s="26" t="str">
        <f t="shared" si="31"/>
        <v/>
      </c>
      <c r="AA164" s="27" t="str">
        <f t="shared" si="32"/>
        <v/>
      </c>
      <c r="AB164" s="27" t="str">
        <f t="shared" si="33"/>
        <v/>
      </c>
      <c r="AC164" s="25" t="str">
        <f t="shared" si="34"/>
        <v/>
      </c>
      <c r="AD164" s="19" t="str">
        <f t="shared" si="40"/>
        <v/>
      </c>
      <c r="AE164" s="142" t="str">
        <f t="shared" si="41"/>
        <v/>
      </c>
      <c r="AF164" s="28" t="str">
        <f t="shared" si="42"/>
        <v/>
      </c>
      <c r="AG164" s="29" t="str">
        <f t="shared" si="43"/>
        <v/>
      </c>
      <c r="AH164" s="30" t="str">
        <f t="shared" si="44"/>
        <v/>
      </c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</row>
    <row r="165" spans="2:49" ht="18" customHeight="1" x14ac:dyDescent="0.2">
      <c r="B165" s="106">
        <v>154</v>
      </c>
      <c r="C165" s="153"/>
      <c r="D165" s="184"/>
      <c r="E165" s="184"/>
      <c r="F165" s="185"/>
      <c r="G165" s="166" t="str">
        <f t="shared" si="35"/>
        <v/>
      </c>
      <c r="H165" s="48"/>
      <c r="I165" s="17"/>
      <c r="J165" s="140" t="str">
        <f t="shared" si="36"/>
        <v/>
      </c>
      <c r="K165" s="112"/>
      <c r="L165" s="108"/>
      <c r="M165" s="108"/>
      <c r="N165" s="108"/>
      <c r="O165" s="18" t="str" cm="1">
        <f t="array" ref="O165">IF(K165="","",IF($O$11="Bester",LARGE(K165:N165,1),IF(AND(M165="",N165=""),"",SUM(LARGE(K165:N165,{1;2;3})))))</f>
        <v/>
      </c>
      <c r="P165" s="140" t="str">
        <f t="shared" si="37"/>
        <v/>
      </c>
      <c r="Q165" s="112"/>
      <c r="R165" s="114"/>
      <c r="S165" s="114"/>
      <c r="T165" s="114"/>
      <c r="U165" s="19" t="str" cm="1">
        <f t="array" ref="U165">IF(Q165="","",IF($U$11="Bester",LARGE(Q165:T165,1),IF(AND(S165="",T165=""),"",SUM(LARGE(Q165:T165,{1;2;3})))))</f>
        <v/>
      </c>
      <c r="V165" s="140" t="str">
        <f t="shared" si="38"/>
        <v/>
      </c>
      <c r="W165" s="17"/>
      <c r="X165" s="140" t="str">
        <f t="shared" si="39"/>
        <v/>
      </c>
      <c r="Y165" s="21"/>
      <c r="Z165" s="26" t="str">
        <f t="shared" si="31"/>
        <v/>
      </c>
      <c r="AA165" s="27" t="str">
        <f t="shared" si="32"/>
        <v/>
      </c>
      <c r="AB165" s="27" t="str">
        <f t="shared" si="33"/>
        <v/>
      </c>
      <c r="AC165" s="25" t="str">
        <f t="shared" si="34"/>
        <v/>
      </c>
      <c r="AD165" s="19" t="str">
        <f t="shared" si="40"/>
        <v/>
      </c>
      <c r="AE165" s="142" t="str">
        <f t="shared" si="41"/>
        <v/>
      </c>
      <c r="AF165" s="28" t="str">
        <f t="shared" si="42"/>
        <v/>
      </c>
      <c r="AG165" s="29" t="str">
        <f t="shared" si="43"/>
        <v/>
      </c>
      <c r="AH165" s="30" t="str">
        <f t="shared" si="44"/>
        <v/>
      </c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</row>
    <row r="166" spans="2:49" ht="18" customHeight="1" x14ac:dyDescent="0.2">
      <c r="B166" s="106">
        <v>155</v>
      </c>
      <c r="C166" s="153"/>
      <c r="D166" s="184"/>
      <c r="E166" s="184"/>
      <c r="F166" s="185"/>
      <c r="G166" s="166" t="str">
        <f t="shared" si="35"/>
        <v/>
      </c>
      <c r="H166" s="48"/>
      <c r="I166" s="17"/>
      <c r="J166" s="140" t="str">
        <f t="shared" si="36"/>
        <v/>
      </c>
      <c r="K166" s="112"/>
      <c r="L166" s="108"/>
      <c r="M166" s="108"/>
      <c r="N166" s="108"/>
      <c r="O166" s="18" t="str" cm="1">
        <f t="array" ref="O166">IF(K166="","",IF($O$11="Bester",LARGE(K166:N166,1),IF(AND(M166="",N166=""),"",SUM(LARGE(K166:N166,{1;2;3})))))</f>
        <v/>
      </c>
      <c r="P166" s="140" t="str">
        <f t="shared" si="37"/>
        <v/>
      </c>
      <c r="Q166" s="112"/>
      <c r="R166" s="114"/>
      <c r="S166" s="114"/>
      <c r="T166" s="114"/>
      <c r="U166" s="19" t="str" cm="1">
        <f t="array" ref="U166">IF(Q166="","",IF($U$11="Bester",LARGE(Q166:T166,1),IF(AND(S166="",T166=""),"",SUM(LARGE(Q166:T166,{1;2;3})))))</f>
        <v/>
      </c>
      <c r="V166" s="140" t="str">
        <f t="shared" si="38"/>
        <v/>
      </c>
      <c r="W166" s="17"/>
      <c r="X166" s="140" t="str">
        <f t="shared" si="39"/>
        <v/>
      </c>
      <c r="Y166" s="21"/>
      <c r="Z166" s="26" t="str">
        <f t="shared" si="31"/>
        <v/>
      </c>
      <c r="AA166" s="27" t="str">
        <f t="shared" si="32"/>
        <v/>
      </c>
      <c r="AB166" s="27" t="str">
        <f t="shared" si="33"/>
        <v/>
      </c>
      <c r="AC166" s="25" t="str">
        <f t="shared" si="34"/>
        <v/>
      </c>
      <c r="AD166" s="19" t="str">
        <f t="shared" si="40"/>
        <v/>
      </c>
      <c r="AE166" s="142" t="str">
        <f t="shared" si="41"/>
        <v/>
      </c>
      <c r="AF166" s="28" t="str">
        <f t="shared" si="42"/>
        <v/>
      </c>
      <c r="AG166" s="29" t="str">
        <f t="shared" si="43"/>
        <v/>
      </c>
      <c r="AH166" s="30" t="str">
        <f t="shared" si="44"/>
        <v/>
      </c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</row>
    <row r="167" spans="2:49" ht="18" customHeight="1" x14ac:dyDescent="0.2">
      <c r="B167" s="106">
        <v>156</v>
      </c>
      <c r="C167" s="153"/>
      <c r="D167" s="184"/>
      <c r="E167" s="184"/>
      <c r="F167" s="185"/>
      <c r="G167" s="166" t="str">
        <f t="shared" si="35"/>
        <v/>
      </c>
      <c r="H167" s="48"/>
      <c r="I167" s="17"/>
      <c r="J167" s="140" t="str">
        <f t="shared" si="36"/>
        <v/>
      </c>
      <c r="K167" s="112"/>
      <c r="L167" s="108"/>
      <c r="M167" s="108"/>
      <c r="N167" s="108"/>
      <c r="O167" s="18" t="str" cm="1">
        <f t="array" ref="O167">IF(K167="","",IF($O$11="Bester",LARGE(K167:N167,1),IF(AND(M167="",N167=""),"",SUM(LARGE(K167:N167,{1;2;3})))))</f>
        <v/>
      </c>
      <c r="P167" s="140" t="str">
        <f t="shared" si="37"/>
        <v/>
      </c>
      <c r="Q167" s="112"/>
      <c r="R167" s="114"/>
      <c r="S167" s="114"/>
      <c r="T167" s="114"/>
      <c r="U167" s="19" t="str" cm="1">
        <f t="array" ref="U167">IF(Q167="","",IF($U$11="Bester",LARGE(Q167:T167,1),IF(AND(S167="",T167=""),"",SUM(LARGE(Q167:T167,{1;2;3})))))</f>
        <v/>
      </c>
      <c r="V167" s="140" t="str">
        <f t="shared" si="38"/>
        <v/>
      </c>
      <c r="W167" s="17"/>
      <c r="X167" s="140" t="str">
        <f t="shared" si="39"/>
        <v/>
      </c>
      <c r="Y167" s="21"/>
      <c r="Z167" s="26" t="str">
        <f t="shared" si="31"/>
        <v/>
      </c>
      <c r="AA167" s="27" t="str">
        <f t="shared" si="32"/>
        <v/>
      </c>
      <c r="AB167" s="27" t="str">
        <f t="shared" si="33"/>
        <v/>
      </c>
      <c r="AC167" s="25" t="str">
        <f t="shared" si="34"/>
        <v/>
      </c>
      <c r="AD167" s="19" t="str">
        <f t="shared" si="40"/>
        <v/>
      </c>
      <c r="AE167" s="142" t="str">
        <f t="shared" si="41"/>
        <v/>
      </c>
      <c r="AF167" s="28" t="str">
        <f t="shared" si="42"/>
        <v/>
      </c>
      <c r="AG167" s="29" t="str">
        <f t="shared" si="43"/>
        <v/>
      </c>
      <c r="AH167" s="30" t="str">
        <f t="shared" si="44"/>
        <v/>
      </c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</row>
    <row r="168" spans="2:49" ht="18" customHeight="1" x14ac:dyDescent="0.2">
      <c r="B168" s="106">
        <v>157</v>
      </c>
      <c r="C168" s="153"/>
      <c r="D168" s="184"/>
      <c r="E168" s="184"/>
      <c r="F168" s="185"/>
      <c r="G168" s="166" t="str">
        <f t="shared" si="35"/>
        <v/>
      </c>
      <c r="H168" s="48"/>
      <c r="I168" s="17"/>
      <c r="J168" s="140" t="str">
        <f t="shared" si="36"/>
        <v/>
      </c>
      <c r="K168" s="112"/>
      <c r="L168" s="108"/>
      <c r="M168" s="108"/>
      <c r="N168" s="108"/>
      <c r="O168" s="18" t="str" cm="1">
        <f t="array" ref="O168">IF(K168="","",IF($O$11="Bester",LARGE(K168:N168,1),IF(AND(M168="",N168=""),"",SUM(LARGE(K168:N168,{1;2;3})))))</f>
        <v/>
      </c>
      <c r="P168" s="140" t="str">
        <f t="shared" si="37"/>
        <v/>
      </c>
      <c r="Q168" s="112"/>
      <c r="R168" s="114"/>
      <c r="S168" s="114"/>
      <c r="T168" s="114"/>
      <c r="U168" s="19" t="str" cm="1">
        <f t="array" ref="U168">IF(Q168="","",IF($U$11="Bester",LARGE(Q168:T168,1),IF(AND(S168="",T168=""),"",SUM(LARGE(Q168:T168,{1;2;3})))))</f>
        <v/>
      </c>
      <c r="V168" s="140" t="str">
        <f t="shared" si="38"/>
        <v/>
      </c>
      <c r="W168" s="17"/>
      <c r="X168" s="140" t="str">
        <f t="shared" si="39"/>
        <v/>
      </c>
      <c r="Y168" s="21"/>
      <c r="Z168" s="26" t="str">
        <f t="shared" si="31"/>
        <v/>
      </c>
      <c r="AA168" s="27" t="str">
        <f t="shared" si="32"/>
        <v/>
      </c>
      <c r="AB168" s="27" t="str">
        <f t="shared" si="33"/>
        <v/>
      </c>
      <c r="AC168" s="25" t="str">
        <f t="shared" si="34"/>
        <v/>
      </c>
      <c r="AD168" s="19" t="str">
        <f t="shared" si="40"/>
        <v/>
      </c>
      <c r="AE168" s="142" t="str">
        <f t="shared" si="41"/>
        <v/>
      </c>
      <c r="AF168" s="28" t="str">
        <f t="shared" si="42"/>
        <v/>
      </c>
      <c r="AG168" s="29" t="str">
        <f t="shared" si="43"/>
        <v/>
      </c>
      <c r="AH168" s="30" t="str">
        <f t="shared" si="44"/>
        <v/>
      </c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</row>
    <row r="169" spans="2:49" ht="18" customHeight="1" x14ac:dyDescent="0.2">
      <c r="B169" s="106">
        <v>158</v>
      </c>
      <c r="C169" s="153"/>
      <c r="D169" s="184"/>
      <c r="E169" s="184"/>
      <c r="F169" s="185"/>
      <c r="G169" s="166" t="str">
        <f t="shared" si="35"/>
        <v/>
      </c>
      <c r="H169" s="48"/>
      <c r="I169" s="17"/>
      <c r="J169" s="140" t="str">
        <f t="shared" si="36"/>
        <v/>
      </c>
      <c r="K169" s="112"/>
      <c r="L169" s="108"/>
      <c r="M169" s="108"/>
      <c r="N169" s="108"/>
      <c r="O169" s="18" t="str" cm="1">
        <f t="array" ref="O169">IF(K169="","",IF($O$11="Bester",LARGE(K169:N169,1),IF(AND(M169="",N169=""),"",SUM(LARGE(K169:N169,{1;2;3})))))</f>
        <v/>
      </c>
      <c r="P169" s="140" t="str">
        <f t="shared" si="37"/>
        <v/>
      </c>
      <c r="Q169" s="112"/>
      <c r="R169" s="114"/>
      <c r="S169" s="114"/>
      <c r="T169" s="114"/>
      <c r="U169" s="19" t="str" cm="1">
        <f t="array" ref="U169">IF(Q169="","",IF($U$11="Bester",LARGE(Q169:T169,1),IF(AND(S169="",T169=""),"",SUM(LARGE(Q169:T169,{1;2;3})))))</f>
        <v/>
      </c>
      <c r="V169" s="140" t="str">
        <f t="shared" si="38"/>
        <v/>
      </c>
      <c r="W169" s="17"/>
      <c r="X169" s="140" t="str">
        <f t="shared" si="39"/>
        <v/>
      </c>
      <c r="Y169" s="21"/>
      <c r="Z169" s="26" t="str">
        <f t="shared" si="31"/>
        <v/>
      </c>
      <c r="AA169" s="27" t="str">
        <f t="shared" si="32"/>
        <v/>
      </c>
      <c r="AB169" s="27" t="str">
        <f t="shared" si="33"/>
        <v/>
      </c>
      <c r="AC169" s="25" t="str">
        <f t="shared" si="34"/>
        <v/>
      </c>
      <c r="AD169" s="19" t="str">
        <f t="shared" si="40"/>
        <v/>
      </c>
      <c r="AE169" s="142" t="str">
        <f t="shared" si="41"/>
        <v/>
      </c>
      <c r="AF169" s="28" t="str">
        <f t="shared" si="42"/>
        <v/>
      </c>
      <c r="AG169" s="29" t="str">
        <f t="shared" si="43"/>
        <v/>
      </c>
      <c r="AH169" s="30" t="str">
        <f t="shared" si="44"/>
        <v/>
      </c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</row>
    <row r="170" spans="2:49" ht="18" customHeight="1" x14ac:dyDescent="0.2">
      <c r="B170" s="106">
        <v>159</v>
      </c>
      <c r="C170" s="153"/>
      <c r="D170" s="184"/>
      <c r="E170" s="184"/>
      <c r="F170" s="185"/>
      <c r="G170" s="166" t="str">
        <f t="shared" si="35"/>
        <v/>
      </c>
      <c r="H170" s="48"/>
      <c r="I170" s="17"/>
      <c r="J170" s="140" t="str">
        <f t="shared" si="36"/>
        <v/>
      </c>
      <c r="K170" s="112"/>
      <c r="L170" s="108"/>
      <c r="M170" s="108"/>
      <c r="N170" s="108"/>
      <c r="O170" s="18" t="str" cm="1">
        <f t="array" ref="O170">IF(K170="","",IF($O$11="Bester",LARGE(K170:N170,1),IF(AND(M170="",N170=""),"",SUM(LARGE(K170:N170,{1;2;3})))))</f>
        <v/>
      </c>
      <c r="P170" s="140" t="str">
        <f t="shared" si="37"/>
        <v/>
      </c>
      <c r="Q170" s="112"/>
      <c r="R170" s="114"/>
      <c r="S170" s="114"/>
      <c r="T170" s="114"/>
      <c r="U170" s="19" t="str" cm="1">
        <f t="array" ref="U170">IF(Q170="","",IF($U$11="Bester",LARGE(Q170:T170,1),IF(AND(S170="",T170=""),"",SUM(LARGE(Q170:T170,{1;2;3})))))</f>
        <v/>
      </c>
      <c r="V170" s="140" t="str">
        <f t="shared" si="38"/>
        <v/>
      </c>
      <c r="W170" s="17"/>
      <c r="X170" s="140" t="str">
        <f t="shared" si="39"/>
        <v/>
      </c>
      <c r="Y170" s="21"/>
      <c r="Z170" s="26" t="str">
        <f t="shared" si="31"/>
        <v/>
      </c>
      <c r="AA170" s="27" t="str">
        <f t="shared" si="32"/>
        <v/>
      </c>
      <c r="AB170" s="27" t="str">
        <f t="shared" si="33"/>
        <v/>
      </c>
      <c r="AC170" s="25" t="str">
        <f t="shared" si="34"/>
        <v/>
      </c>
      <c r="AD170" s="19" t="str">
        <f t="shared" si="40"/>
        <v/>
      </c>
      <c r="AE170" s="142" t="str">
        <f t="shared" si="41"/>
        <v/>
      </c>
      <c r="AF170" s="28" t="str">
        <f t="shared" si="42"/>
        <v/>
      </c>
      <c r="AG170" s="29" t="str">
        <f t="shared" si="43"/>
        <v/>
      </c>
      <c r="AH170" s="30" t="str">
        <f t="shared" si="44"/>
        <v/>
      </c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</row>
    <row r="171" spans="2:49" ht="18" customHeight="1" x14ac:dyDescent="0.2">
      <c r="B171" s="106">
        <v>160</v>
      </c>
      <c r="C171" s="153"/>
      <c r="D171" s="184"/>
      <c r="E171" s="184"/>
      <c r="F171" s="185"/>
      <c r="G171" s="166" t="str">
        <f t="shared" si="35"/>
        <v/>
      </c>
      <c r="H171" s="48"/>
      <c r="I171" s="17"/>
      <c r="J171" s="140" t="str">
        <f t="shared" si="36"/>
        <v/>
      </c>
      <c r="K171" s="112"/>
      <c r="L171" s="108"/>
      <c r="M171" s="108"/>
      <c r="N171" s="108"/>
      <c r="O171" s="18" t="str" cm="1">
        <f t="array" ref="O171">IF(K171="","",IF($O$11="Bester",LARGE(K171:N171,1),IF(AND(M171="",N171=""),"",SUM(LARGE(K171:N171,{1;2;3})))))</f>
        <v/>
      </c>
      <c r="P171" s="140" t="str">
        <f t="shared" si="37"/>
        <v/>
      </c>
      <c r="Q171" s="112"/>
      <c r="R171" s="114"/>
      <c r="S171" s="114"/>
      <c r="T171" s="114"/>
      <c r="U171" s="19" t="str" cm="1">
        <f t="array" ref="U171">IF(Q171="","",IF($U$11="Bester",LARGE(Q171:T171,1),IF(AND(S171="",T171=""),"",SUM(LARGE(Q171:T171,{1;2;3})))))</f>
        <v/>
      </c>
      <c r="V171" s="140" t="str">
        <f t="shared" si="38"/>
        <v/>
      </c>
      <c r="W171" s="17"/>
      <c r="X171" s="140" t="str">
        <f t="shared" si="39"/>
        <v/>
      </c>
      <c r="Y171" s="21"/>
      <c r="Z171" s="26" t="str">
        <f t="shared" si="31"/>
        <v/>
      </c>
      <c r="AA171" s="27" t="str">
        <f t="shared" si="32"/>
        <v/>
      </c>
      <c r="AB171" s="27" t="str">
        <f t="shared" si="33"/>
        <v/>
      </c>
      <c r="AC171" s="25" t="str">
        <f t="shared" si="34"/>
        <v/>
      </c>
      <c r="AD171" s="19" t="str">
        <f t="shared" si="40"/>
        <v/>
      </c>
      <c r="AE171" s="142" t="str">
        <f t="shared" si="41"/>
        <v/>
      </c>
      <c r="AF171" s="28" t="str">
        <f t="shared" si="42"/>
        <v/>
      </c>
      <c r="AG171" s="29" t="str">
        <f t="shared" si="43"/>
        <v/>
      </c>
      <c r="AH171" s="30" t="str">
        <f t="shared" si="44"/>
        <v/>
      </c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</row>
    <row r="172" spans="2:49" ht="18" customHeight="1" x14ac:dyDescent="0.2">
      <c r="B172" s="106">
        <v>161</v>
      </c>
      <c r="C172" s="153"/>
      <c r="D172" s="184"/>
      <c r="E172" s="184"/>
      <c r="F172" s="185"/>
      <c r="G172" s="166" t="str">
        <f t="shared" si="35"/>
        <v/>
      </c>
      <c r="H172" s="48"/>
      <c r="I172" s="17"/>
      <c r="J172" s="140" t="str">
        <f t="shared" si="36"/>
        <v/>
      </c>
      <c r="K172" s="112"/>
      <c r="L172" s="108"/>
      <c r="M172" s="108"/>
      <c r="N172" s="108"/>
      <c r="O172" s="18" t="str" cm="1">
        <f t="array" ref="O172">IF(K172="","",IF($O$11="Bester",LARGE(K172:N172,1),IF(AND(M172="",N172=""),"",SUM(LARGE(K172:N172,{1;2;3})))))</f>
        <v/>
      </c>
      <c r="P172" s="140" t="str">
        <f t="shared" si="37"/>
        <v/>
      </c>
      <c r="Q172" s="112"/>
      <c r="R172" s="114"/>
      <c r="S172" s="114"/>
      <c r="T172" s="114"/>
      <c r="U172" s="19" t="str" cm="1">
        <f t="array" ref="U172">IF(Q172="","",IF($U$11="Bester",LARGE(Q172:T172,1),IF(AND(S172="",T172=""),"",SUM(LARGE(Q172:T172,{1;2;3})))))</f>
        <v/>
      </c>
      <c r="V172" s="140" t="str">
        <f t="shared" si="38"/>
        <v/>
      </c>
      <c r="W172" s="17"/>
      <c r="X172" s="140" t="str">
        <f t="shared" si="39"/>
        <v/>
      </c>
      <c r="Y172" s="21"/>
      <c r="Z172" s="26" t="str">
        <f t="shared" si="31"/>
        <v/>
      </c>
      <c r="AA172" s="27" t="str">
        <f t="shared" si="32"/>
        <v/>
      </c>
      <c r="AB172" s="27" t="str">
        <f t="shared" si="33"/>
        <v/>
      </c>
      <c r="AC172" s="25" t="str">
        <f t="shared" si="34"/>
        <v/>
      </c>
      <c r="AD172" s="19" t="str">
        <f t="shared" si="40"/>
        <v/>
      </c>
      <c r="AE172" s="142" t="str">
        <f t="shared" si="41"/>
        <v/>
      </c>
      <c r="AF172" s="28" t="str">
        <f t="shared" si="42"/>
        <v/>
      </c>
      <c r="AG172" s="29" t="str">
        <f t="shared" si="43"/>
        <v/>
      </c>
      <c r="AH172" s="30" t="str">
        <f t="shared" si="44"/>
        <v/>
      </c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</row>
    <row r="173" spans="2:49" ht="18" customHeight="1" x14ac:dyDescent="0.2">
      <c r="B173" s="106">
        <v>162</v>
      </c>
      <c r="C173" s="153"/>
      <c r="D173" s="184"/>
      <c r="E173" s="184"/>
      <c r="F173" s="185"/>
      <c r="G173" s="166" t="str">
        <f t="shared" si="35"/>
        <v/>
      </c>
      <c r="H173" s="48"/>
      <c r="I173" s="17"/>
      <c r="J173" s="140" t="str">
        <f t="shared" si="36"/>
        <v/>
      </c>
      <c r="K173" s="112"/>
      <c r="L173" s="108"/>
      <c r="M173" s="108"/>
      <c r="N173" s="108"/>
      <c r="O173" s="18" t="str" cm="1">
        <f t="array" ref="O173">IF(K173="","",IF($O$11="Bester",LARGE(K173:N173,1),IF(AND(M173="",N173=""),"",SUM(LARGE(K173:N173,{1;2;3})))))</f>
        <v/>
      </c>
      <c r="P173" s="140" t="str">
        <f t="shared" si="37"/>
        <v/>
      </c>
      <c r="Q173" s="112"/>
      <c r="R173" s="114"/>
      <c r="S173" s="114"/>
      <c r="T173" s="114"/>
      <c r="U173" s="19" t="str" cm="1">
        <f t="array" ref="U173">IF(Q173="","",IF($U$11="Bester",LARGE(Q173:T173,1),IF(AND(S173="",T173=""),"",SUM(LARGE(Q173:T173,{1;2;3})))))</f>
        <v/>
      </c>
      <c r="V173" s="140" t="str">
        <f t="shared" si="38"/>
        <v/>
      </c>
      <c r="W173" s="17"/>
      <c r="X173" s="140" t="str">
        <f t="shared" si="39"/>
        <v/>
      </c>
      <c r="Y173" s="21"/>
      <c r="Z173" s="26" t="str">
        <f t="shared" si="31"/>
        <v/>
      </c>
      <c r="AA173" s="27" t="str">
        <f t="shared" si="32"/>
        <v/>
      </c>
      <c r="AB173" s="27" t="str">
        <f t="shared" si="33"/>
        <v/>
      </c>
      <c r="AC173" s="25" t="str">
        <f t="shared" si="34"/>
        <v/>
      </c>
      <c r="AD173" s="19" t="str">
        <f t="shared" si="40"/>
        <v/>
      </c>
      <c r="AE173" s="142" t="str">
        <f t="shared" si="41"/>
        <v/>
      </c>
      <c r="AF173" s="28" t="str">
        <f t="shared" si="42"/>
        <v/>
      </c>
      <c r="AG173" s="29" t="str">
        <f t="shared" si="43"/>
        <v/>
      </c>
      <c r="AH173" s="30" t="str">
        <f t="shared" si="44"/>
        <v/>
      </c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</row>
    <row r="174" spans="2:49" ht="18" customHeight="1" x14ac:dyDescent="0.2">
      <c r="B174" s="106">
        <v>163</v>
      </c>
      <c r="C174" s="153"/>
      <c r="D174" s="184"/>
      <c r="E174" s="184"/>
      <c r="F174" s="185"/>
      <c r="G174" s="166" t="str">
        <f t="shared" si="35"/>
        <v/>
      </c>
      <c r="H174" s="48"/>
      <c r="I174" s="17"/>
      <c r="J174" s="140" t="str">
        <f t="shared" si="36"/>
        <v/>
      </c>
      <c r="K174" s="112"/>
      <c r="L174" s="108"/>
      <c r="M174" s="108"/>
      <c r="N174" s="108"/>
      <c r="O174" s="18" t="str" cm="1">
        <f t="array" ref="O174">IF(K174="","",IF($O$11="Bester",LARGE(K174:N174,1),IF(AND(M174="",N174=""),"",SUM(LARGE(K174:N174,{1;2;3})))))</f>
        <v/>
      </c>
      <c r="P174" s="140" t="str">
        <f t="shared" si="37"/>
        <v/>
      </c>
      <c r="Q174" s="112"/>
      <c r="R174" s="114"/>
      <c r="S174" s="114"/>
      <c r="T174" s="114"/>
      <c r="U174" s="19" t="str" cm="1">
        <f t="array" ref="U174">IF(Q174="","",IF($U$11="Bester",LARGE(Q174:T174,1),IF(AND(S174="",T174=""),"",SUM(LARGE(Q174:T174,{1;2;3})))))</f>
        <v/>
      </c>
      <c r="V174" s="140" t="str">
        <f t="shared" si="38"/>
        <v/>
      </c>
      <c r="W174" s="17"/>
      <c r="X174" s="140" t="str">
        <f t="shared" si="39"/>
        <v/>
      </c>
      <c r="Y174" s="21"/>
      <c r="Z174" s="26" t="str">
        <f t="shared" si="31"/>
        <v/>
      </c>
      <c r="AA174" s="27" t="str">
        <f t="shared" si="32"/>
        <v/>
      </c>
      <c r="AB174" s="27" t="str">
        <f t="shared" si="33"/>
        <v/>
      </c>
      <c r="AC174" s="25" t="str">
        <f t="shared" si="34"/>
        <v/>
      </c>
      <c r="AD174" s="19" t="str">
        <f t="shared" si="40"/>
        <v/>
      </c>
      <c r="AE174" s="142" t="str">
        <f t="shared" si="41"/>
        <v/>
      </c>
      <c r="AF174" s="28" t="str">
        <f t="shared" si="42"/>
        <v/>
      </c>
      <c r="AG174" s="29" t="str">
        <f t="shared" si="43"/>
        <v/>
      </c>
      <c r="AH174" s="30" t="str">
        <f t="shared" si="44"/>
        <v/>
      </c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</row>
    <row r="175" spans="2:49" ht="18" customHeight="1" x14ac:dyDescent="0.2">
      <c r="B175" s="106">
        <v>164</v>
      </c>
      <c r="C175" s="153"/>
      <c r="D175" s="184"/>
      <c r="E175" s="184"/>
      <c r="F175" s="185"/>
      <c r="G175" s="166" t="str">
        <f t="shared" si="35"/>
        <v/>
      </c>
      <c r="H175" s="48"/>
      <c r="I175" s="17"/>
      <c r="J175" s="140" t="str">
        <f t="shared" si="36"/>
        <v/>
      </c>
      <c r="K175" s="112"/>
      <c r="L175" s="108"/>
      <c r="M175" s="108"/>
      <c r="N175" s="108"/>
      <c r="O175" s="18" t="str" cm="1">
        <f t="array" ref="O175">IF(K175="","",IF($O$11="Bester",LARGE(K175:N175,1),IF(AND(M175="",N175=""),"",SUM(LARGE(K175:N175,{1;2;3})))))</f>
        <v/>
      </c>
      <c r="P175" s="140" t="str">
        <f t="shared" si="37"/>
        <v/>
      </c>
      <c r="Q175" s="112"/>
      <c r="R175" s="114"/>
      <c r="S175" s="114"/>
      <c r="T175" s="114"/>
      <c r="U175" s="19" t="str" cm="1">
        <f t="array" ref="U175">IF(Q175="","",IF($U$11="Bester",LARGE(Q175:T175,1),IF(AND(S175="",T175=""),"",SUM(LARGE(Q175:T175,{1;2;3})))))</f>
        <v/>
      </c>
      <c r="V175" s="140" t="str">
        <f t="shared" si="38"/>
        <v/>
      </c>
      <c r="W175" s="17"/>
      <c r="X175" s="140" t="str">
        <f t="shared" si="39"/>
        <v/>
      </c>
      <c r="Y175" s="21"/>
      <c r="Z175" s="26" t="str">
        <f t="shared" si="31"/>
        <v/>
      </c>
      <c r="AA175" s="27" t="str">
        <f t="shared" si="32"/>
        <v/>
      </c>
      <c r="AB175" s="27" t="str">
        <f t="shared" si="33"/>
        <v/>
      </c>
      <c r="AC175" s="25" t="str">
        <f t="shared" si="34"/>
        <v/>
      </c>
      <c r="AD175" s="19" t="str">
        <f t="shared" si="40"/>
        <v/>
      </c>
      <c r="AE175" s="142" t="str">
        <f t="shared" si="41"/>
        <v/>
      </c>
      <c r="AF175" s="28" t="str">
        <f t="shared" si="42"/>
        <v/>
      </c>
      <c r="AG175" s="29" t="str">
        <f t="shared" si="43"/>
        <v/>
      </c>
      <c r="AH175" s="30" t="str">
        <f t="shared" si="44"/>
        <v/>
      </c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</row>
    <row r="176" spans="2:49" ht="18" customHeight="1" x14ac:dyDescent="0.2">
      <c r="B176" s="106">
        <v>165</v>
      </c>
      <c r="C176" s="153"/>
      <c r="D176" s="184"/>
      <c r="E176" s="184"/>
      <c r="F176" s="185"/>
      <c r="G176" s="166" t="str">
        <f t="shared" si="35"/>
        <v/>
      </c>
      <c r="H176" s="48"/>
      <c r="I176" s="17"/>
      <c r="J176" s="140" t="str">
        <f t="shared" si="36"/>
        <v/>
      </c>
      <c r="K176" s="112"/>
      <c r="L176" s="108"/>
      <c r="M176" s="108"/>
      <c r="N176" s="108"/>
      <c r="O176" s="18" t="str" cm="1">
        <f t="array" ref="O176">IF(K176="","",IF($O$11="Bester",LARGE(K176:N176,1),IF(AND(M176="",N176=""),"",SUM(LARGE(K176:N176,{1;2;3})))))</f>
        <v/>
      </c>
      <c r="P176" s="140" t="str">
        <f t="shared" si="37"/>
        <v/>
      </c>
      <c r="Q176" s="112"/>
      <c r="R176" s="114"/>
      <c r="S176" s="114"/>
      <c r="T176" s="114"/>
      <c r="U176" s="19" t="str" cm="1">
        <f t="array" ref="U176">IF(Q176="","",IF($U$11="Bester",LARGE(Q176:T176,1),IF(AND(S176="",T176=""),"",SUM(LARGE(Q176:T176,{1;2;3})))))</f>
        <v/>
      </c>
      <c r="V176" s="140" t="str">
        <f t="shared" si="38"/>
        <v/>
      </c>
      <c r="W176" s="17"/>
      <c r="X176" s="140" t="str">
        <f t="shared" si="39"/>
        <v/>
      </c>
      <c r="Y176" s="21"/>
      <c r="Z176" s="26" t="str">
        <f t="shared" si="31"/>
        <v/>
      </c>
      <c r="AA176" s="27" t="str">
        <f t="shared" si="32"/>
        <v/>
      </c>
      <c r="AB176" s="27" t="str">
        <f t="shared" si="33"/>
        <v/>
      </c>
      <c r="AC176" s="25" t="str">
        <f t="shared" si="34"/>
        <v/>
      </c>
      <c r="AD176" s="19" t="str">
        <f t="shared" si="40"/>
        <v/>
      </c>
      <c r="AE176" s="142" t="str">
        <f t="shared" si="41"/>
        <v/>
      </c>
      <c r="AF176" s="28" t="str">
        <f t="shared" si="42"/>
        <v/>
      </c>
      <c r="AG176" s="29" t="str">
        <f t="shared" si="43"/>
        <v/>
      </c>
      <c r="AH176" s="30" t="str">
        <f t="shared" si="44"/>
        <v/>
      </c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</row>
    <row r="177" spans="2:49" ht="18" customHeight="1" x14ac:dyDescent="0.2">
      <c r="B177" s="106">
        <v>166</v>
      </c>
      <c r="C177" s="153"/>
      <c r="D177" s="184"/>
      <c r="E177" s="184"/>
      <c r="F177" s="185"/>
      <c r="G177" s="166" t="str">
        <f t="shared" si="35"/>
        <v/>
      </c>
      <c r="H177" s="48"/>
      <c r="I177" s="17"/>
      <c r="J177" s="140" t="str">
        <f t="shared" si="36"/>
        <v/>
      </c>
      <c r="K177" s="112"/>
      <c r="L177" s="108"/>
      <c r="M177" s="108"/>
      <c r="N177" s="108"/>
      <c r="O177" s="18" t="str" cm="1">
        <f t="array" ref="O177">IF(K177="","",IF($O$11="Bester",LARGE(K177:N177,1),IF(AND(M177="",N177=""),"",SUM(LARGE(K177:N177,{1;2;3})))))</f>
        <v/>
      </c>
      <c r="P177" s="140" t="str">
        <f t="shared" si="37"/>
        <v/>
      </c>
      <c r="Q177" s="112"/>
      <c r="R177" s="114"/>
      <c r="S177" s="114"/>
      <c r="T177" s="114"/>
      <c r="U177" s="19" t="str" cm="1">
        <f t="array" ref="U177">IF(Q177="","",IF($U$11="Bester",LARGE(Q177:T177,1),IF(AND(S177="",T177=""),"",SUM(LARGE(Q177:T177,{1;2;3})))))</f>
        <v/>
      </c>
      <c r="V177" s="140" t="str">
        <f t="shared" si="38"/>
        <v/>
      </c>
      <c r="W177" s="17"/>
      <c r="X177" s="140" t="str">
        <f t="shared" si="39"/>
        <v/>
      </c>
      <c r="Y177" s="21"/>
      <c r="Z177" s="26" t="str">
        <f t="shared" si="31"/>
        <v/>
      </c>
      <c r="AA177" s="27" t="str">
        <f t="shared" si="32"/>
        <v/>
      </c>
      <c r="AB177" s="27" t="str">
        <f t="shared" si="33"/>
        <v/>
      </c>
      <c r="AC177" s="25" t="str">
        <f t="shared" si="34"/>
        <v/>
      </c>
      <c r="AD177" s="19" t="str">
        <f t="shared" si="40"/>
        <v/>
      </c>
      <c r="AE177" s="142" t="str">
        <f t="shared" si="41"/>
        <v/>
      </c>
      <c r="AF177" s="28" t="str">
        <f t="shared" si="42"/>
        <v/>
      </c>
      <c r="AG177" s="29" t="str">
        <f t="shared" si="43"/>
        <v/>
      </c>
      <c r="AH177" s="30" t="str">
        <f t="shared" si="44"/>
        <v/>
      </c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</row>
    <row r="178" spans="2:49" ht="18" customHeight="1" x14ac:dyDescent="0.2">
      <c r="B178" s="106">
        <v>167</v>
      </c>
      <c r="C178" s="153"/>
      <c r="D178" s="184"/>
      <c r="E178" s="184"/>
      <c r="F178" s="185"/>
      <c r="G178" s="166" t="str">
        <f t="shared" si="35"/>
        <v/>
      </c>
      <c r="H178" s="48"/>
      <c r="I178" s="17"/>
      <c r="J178" s="140" t="str">
        <f t="shared" si="36"/>
        <v/>
      </c>
      <c r="K178" s="112"/>
      <c r="L178" s="108"/>
      <c r="M178" s="108"/>
      <c r="N178" s="108"/>
      <c r="O178" s="18" t="str" cm="1">
        <f t="array" ref="O178">IF(K178="","",IF($O$11="Bester",LARGE(K178:N178,1),IF(AND(M178="",N178=""),"",SUM(LARGE(K178:N178,{1;2;3})))))</f>
        <v/>
      </c>
      <c r="P178" s="140" t="str">
        <f t="shared" si="37"/>
        <v/>
      </c>
      <c r="Q178" s="112"/>
      <c r="R178" s="114"/>
      <c r="S178" s="114"/>
      <c r="T178" s="114"/>
      <c r="U178" s="19" t="str" cm="1">
        <f t="array" ref="U178">IF(Q178="","",IF($U$11="Bester",LARGE(Q178:T178,1),IF(AND(S178="",T178=""),"",SUM(LARGE(Q178:T178,{1;2;3})))))</f>
        <v/>
      </c>
      <c r="V178" s="140" t="str">
        <f t="shared" si="38"/>
        <v/>
      </c>
      <c r="W178" s="17"/>
      <c r="X178" s="140" t="str">
        <f t="shared" si="39"/>
        <v/>
      </c>
      <c r="Y178" s="21"/>
      <c r="Z178" s="26" t="str">
        <f t="shared" si="31"/>
        <v/>
      </c>
      <c r="AA178" s="27" t="str">
        <f t="shared" si="32"/>
        <v/>
      </c>
      <c r="AB178" s="27" t="str">
        <f t="shared" si="33"/>
        <v/>
      </c>
      <c r="AC178" s="25" t="str">
        <f t="shared" si="34"/>
        <v/>
      </c>
      <c r="AD178" s="19" t="str">
        <f t="shared" si="40"/>
        <v/>
      </c>
      <c r="AE178" s="142" t="str">
        <f t="shared" si="41"/>
        <v/>
      </c>
      <c r="AF178" s="28" t="str">
        <f t="shared" si="42"/>
        <v/>
      </c>
      <c r="AG178" s="29" t="str">
        <f t="shared" si="43"/>
        <v/>
      </c>
      <c r="AH178" s="30" t="str">
        <f t="shared" si="44"/>
        <v/>
      </c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</row>
    <row r="179" spans="2:49" ht="18" customHeight="1" x14ac:dyDescent="0.2">
      <c r="B179" s="106">
        <v>168</v>
      </c>
      <c r="C179" s="153"/>
      <c r="D179" s="184"/>
      <c r="E179" s="184"/>
      <c r="F179" s="185"/>
      <c r="G179" s="166" t="str">
        <f t="shared" si="35"/>
        <v/>
      </c>
      <c r="H179" s="48"/>
      <c r="I179" s="17"/>
      <c r="J179" s="140" t="str">
        <f t="shared" si="36"/>
        <v/>
      </c>
      <c r="K179" s="112"/>
      <c r="L179" s="108"/>
      <c r="M179" s="108"/>
      <c r="N179" s="108"/>
      <c r="O179" s="18" t="str" cm="1">
        <f t="array" ref="O179">IF(K179="","",IF($O$11="Bester",LARGE(K179:N179,1),IF(AND(M179="",N179=""),"",SUM(LARGE(K179:N179,{1;2;3})))))</f>
        <v/>
      </c>
      <c r="P179" s="140" t="str">
        <f t="shared" si="37"/>
        <v/>
      </c>
      <c r="Q179" s="112"/>
      <c r="R179" s="114"/>
      <c r="S179" s="114"/>
      <c r="T179" s="114"/>
      <c r="U179" s="19" t="str" cm="1">
        <f t="array" ref="U179">IF(Q179="","",IF($U$11="Bester",LARGE(Q179:T179,1),IF(AND(S179="",T179=""),"",SUM(LARGE(Q179:T179,{1;2;3})))))</f>
        <v/>
      </c>
      <c r="V179" s="140" t="str">
        <f t="shared" si="38"/>
        <v/>
      </c>
      <c r="W179" s="17"/>
      <c r="X179" s="140" t="str">
        <f t="shared" si="39"/>
        <v/>
      </c>
      <c r="Y179" s="21"/>
      <c r="Z179" s="26" t="str">
        <f t="shared" si="31"/>
        <v/>
      </c>
      <c r="AA179" s="27" t="str">
        <f t="shared" si="32"/>
        <v/>
      </c>
      <c r="AB179" s="27" t="str">
        <f t="shared" si="33"/>
        <v/>
      </c>
      <c r="AC179" s="25" t="str">
        <f t="shared" si="34"/>
        <v/>
      </c>
      <c r="AD179" s="19" t="str">
        <f t="shared" si="40"/>
        <v/>
      </c>
      <c r="AE179" s="142" t="str">
        <f t="shared" si="41"/>
        <v/>
      </c>
      <c r="AF179" s="28" t="str">
        <f t="shared" si="42"/>
        <v/>
      </c>
      <c r="AG179" s="29" t="str">
        <f t="shared" si="43"/>
        <v/>
      </c>
      <c r="AH179" s="30" t="str">
        <f t="shared" si="44"/>
        <v/>
      </c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</row>
    <row r="180" spans="2:49" ht="18" customHeight="1" x14ac:dyDescent="0.2">
      <c r="B180" s="106">
        <v>169</v>
      </c>
      <c r="C180" s="153"/>
      <c r="D180" s="184"/>
      <c r="E180" s="184"/>
      <c r="F180" s="185"/>
      <c r="G180" s="166" t="str">
        <f t="shared" si="35"/>
        <v/>
      </c>
      <c r="H180" s="48"/>
      <c r="I180" s="17"/>
      <c r="J180" s="140" t="str">
        <f t="shared" si="36"/>
        <v/>
      </c>
      <c r="K180" s="112"/>
      <c r="L180" s="108"/>
      <c r="M180" s="108"/>
      <c r="N180" s="108"/>
      <c r="O180" s="18" t="str" cm="1">
        <f t="array" ref="O180">IF(K180="","",IF($O$11="Bester",LARGE(K180:N180,1),IF(AND(M180="",N180=""),"",SUM(LARGE(K180:N180,{1;2;3})))))</f>
        <v/>
      </c>
      <c r="P180" s="140" t="str">
        <f t="shared" si="37"/>
        <v/>
      </c>
      <c r="Q180" s="112"/>
      <c r="R180" s="114"/>
      <c r="S180" s="114"/>
      <c r="T180" s="114"/>
      <c r="U180" s="19" t="str" cm="1">
        <f t="array" ref="U180">IF(Q180="","",IF($U$11="Bester",LARGE(Q180:T180,1),IF(AND(S180="",T180=""),"",SUM(LARGE(Q180:T180,{1;2;3})))))</f>
        <v/>
      </c>
      <c r="V180" s="140" t="str">
        <f t="shared" si="38"/>
        <v/>
      </c>
      <c r="W180" s="17"/>
      <c r="X180" s="140" t="str">
        <f t="shared" si="39"/>
        <v/>
      </c>
      <c r="Y180" s="21"/>
      <c r="Z180" s="26" t="str">
        <f t="shared" si="31"/>
        <v/>
      </c>
      <c r="AA180" s="27" t="str">
        <f t="shared" si="32"/>
        <v/>
      </c>
      <c r="AB180" s="27" t="str">
        <f t="shared" si="33"/>
        <v/>
      </c>
      <c r="AC180" s="25" t="str">
        <f t="shared" si="34"/>
        <v/>
      </c>
      <c r="AD180" s="19" t="str">
        <f t="shared" si="40"/>
        <v/>
      </c>
      <c r="AE180" s="142" t="str">
        <f t="shared" si="41"/>
        <v/>
      </c>
      <c r="AF180" s="28" t="str">
        <f t="shared" si="42"/>
        <v/>
      </c>
      <c r="AG180" s="29" t="str">
        <f t="shared" si="43"/>
        <v/>
      </c>
      <c r="AH180" s="30" t="str">
        <f t="shared" si="44"/>
        <v/>
      </c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</row>
    <row r="181" spans="2:49" ht="18" customHeight="1" x14ac:dyDescent="0.2">
      <c r="B181" s="106">
        <v>170</v>
      </c>
      <c r="C181" s="153"/>
      <c r="D181" s="184"/>
      <c r="E181" s="184"/>
      <c r="F181" s="185"/>
      <c r="G181" s="166" t="str">
        <f t="shared" si="35"/>
        <v/>
      </c>
      <c r="H181" s="48"/>
      <c r="I181" s="17"/>
      <c r="J181" s="140" t="str">
        <f t="shared" si="36"/>
        <v/>
      </c>
      <c r="K181" s="112"/>
      <c r="L181" s="108"/>
      <c r="M181" s="108"/>
      <c r="N181" s="108"/>
      <c r="O181" s="18" t="str" cm="1">
        <f t="array" ref="O181">IF(K181="","",IF($O$11="Bester",LARGE(K181:N181,1),IF(AND(M181="",N181=""),"",SUM(LARGE(K181:N181,{1;2;3})))))</f>
        <v/>
      </c>
      <c r="P181" s="140" t="str">
        <f t="shared" si="37"/>
        <v/>
      </c>
      <c r="Q181" s="112"/>
      <c r="R181" s="114"/>
      <c r="S181" s="114"/>
      <c r="T181" s="114"/>
      <c r="U181" s="19" t="str" cm="1">
        <f t="array" ref="U181">IF(Q181="","",IF($U$11="Bester",LARGE(Q181:T181,1),IF(AND(S181="",T181=""),"",SUM(LARGE(Q181:T181,{1;2;3})))))</f>
        <v/>
      </c>
      <c r="V181" s="140" t="str">
        <f t="shared" si="38"/>
        <v/>
      </c>
      <c r="W181" s="17"/>
      <c r="X181" s="140" t="str">
        <f t="shared" si="39"/>
        <v/>
      </c>
      <c r="Y181" s="21"/>
      <c r="Z181" s="26" t="str">
        <f t="shared" si="31"/>
        <v/>
      </c>
      <c r="AA181" s="27" t="str">
        <f t="shared" si="32"/>
        <v/>
      </c>
      <c r="AB181" s="27" t="str">
        <f t="shared" si="33"/>
        <v/>
      </c>
      <c r="AC181" s="25" t="str">
        <f t="shared" si="34"/>
        <v/>
      </c>
      <c r="AD181" s="19" t="str">
        <f t="shared" si="40"/>
        <v/>
      </c>
      <c r="AE181" s="142" t="str">
        <f t="shared" si="41"/>
        <v/>
      </c>
      <c r="AF181" s="28" t="str">
        <f t="shared" si="42"/>
        <v/>
      </c>
      <c r="AG181" s="29" t="str">
        <f t="shared" si="43"/>
        <v/>
      </c>
      <c r="AH181" s="30" t="str">
        <f t="shared" si="44"/>
        <v/>
      </c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</row>
    <row r="182" spans="2:49" ht="18" customHeight="1" x14ac:dyDescent="0.2">
      <c r="B182" s="106">
        <v>171</v>
      </c>
      <c r="C182" s="153"/>
      <c r="D182" s="184"/>
      <c r="E182" s="184"/>
      <c r="F182" s="185"/>
      <c r="G182" s="166" t="str">
        <f t="shared" si="35"/>
        <v/>
      </c>
      <c r="H182" s="48"/>
      <c r="I182" s="17"/>
      <c r="J182" s="140" t="str">
        <f t="shared" si="36"/>
        <v/>
      </c>
      <c r="K182" s="112"/>
      <c r="L182" s="108"/>
      <c r="M182" s="108"/>
      <c r="N182" s="108"/>
      <c r="O182" s="18" t="str" cm="1">
        <f t="array" ref="O182">IF(K182="","",IF($O$11="Bester",LARGE(K182:N182,1),IF(AND(M182="",N182=""),"",SUM(LARGE(K182:N182,{1;2;3})))))</f>
        <v/>
      </c>
      <c r="P182" s="140" t="str">
        <f t="shared" si="37"/>
        <v/>
      </c>
      <c r="Q182" s="112"/>
      <c r="R182" s="114"/>
      <c r="S182" s="114"/>
      <c r="T182" s="114"/>
      <c r="U182" s="19" t="str" cm="1">
        <f t="array" ref="U182">IF(Q182="","",IF($U$11="Bester",LARGE(Q182:T182,1),IF(AND(S182="",T182=""),"",SUM(LARGE(Q182:T182,{1;2;3})))))</f>
        <v/>
      </c>
      <c r="V182" s="140" t="str">
        <f t="shared" si="38"/>
        <v/>
      </c>
      <c r="W182" s="17"/>
      <c r="X182" s="140" t="str">
        <f t="shared" si="39"/>
        <v/>
      </c>
      <c r="Y182" s="21"/>
      <c r="Z182" s="26" t="str">
        <f t="shared" si="31"/>
        <v/>
      </c>
      <c r="AA182" s="27" t="str">
        <f t="shared" si="32"/>
        <v/>
      </c>
      <c r="AB182" s="27" t="str">
        <f t="shared" si="33"/>
        <v/>
      </c>
      <c r="AC182" s="25" t="str">
        <f t="shared" si="34"/>
        <v/>
      </c>
      <c r="AD182" s="19" t="str">
        <f t="shared" si="40"/>
        <v/>
      </c>
      <c r="AE182" s="142" t="str">
        <f t="shared" si="41"/>
        <v/>
      </c>
      <c r="AF182" s="28" t="str">
        <f t="shared" si="42"/>
        <v/>
      </c>
      <c r="AG182" s="29" t="str">
        <f t="shared" si="43"/>
        <v/>
      </c>
      <c r="AH182" s="30" t="str">
        <f t="shared" si="44"/>
        <v/>
      </c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</row>
    <row r="183" spans="2:49" ht="18" customHeight="1" x14ac:dyDescent="0.2">
      <c r="B183" s="106">
        <v>172</v>
      </c>
      <c r="C183" s="153"/>
      <c r="D183" s="184"/>
      <c r="E183" s="184"/>
      <c r="F183" s="185"/>
      <c r="G183" s="166" t="str">
        <f t="shared" si="35"/>
        <v/>
      </c>
      <c r="H183" s="48"/>
      <c r="I183" s="17"/>
      <c r="J183" s="140" t="str">
        <f t="shared" si="36"/>
        <v/>
      </c>
      <c r="K183" s="112"/>
      <c r="L183" s="108"/>
      <c r="M183" s="108"/>
      <c r="N183" s="108"/>
      <c r="O183" s="18" t="str" cm="1">
        <f t="array" ref="O183">IF(K183="","",IF($O$11="Bester",LARGE(K183:N183,1),IF(AND(M183="",N183=""),"",SUM(LARGE(K183:N183,{1;2;3})))))</f>
        <v/>
      </c>
      <c r="P183" s="140" t="str">
        <f t="shared" si="37"/>
        <v/>
      </c>
      <c r="Q183" s="112"/>
      <c r="R183" s="114"/>
      <c r="S183" s="114"/>
      <c r="T183" s="114"/>
      <c r="U183" s="19" t="str" cm="1">
        <f t="array" ref="U183">IF(Q183="","",IF($U$11="Bester",LARGE(Q183:T183,1),IF(AND(S183="",T183=""),"",SUM(LARGE(Q183:T183,{1;2;3})))))</f>
        <v/>
      </c>
      <c r="V183" s="140" t="str">
        <f t="shared" si="38"/>
        <v/>
      </c>
      <c r="W183" s="17"/>
      <c r="X183" s="140" t="str">
        <f t="shared" si="39"/>
        <v/>
      </c>
      <c r="Y183" s="21"/>
      <c r="Z183" s="26" t="str">
        <f t="shared" si="31"/>
        <v/>
      </c>
      <c r="AA183" s="27" t="str">
        <f t="shared" si="32"/>
        <v/>
      </c>
      <c r="AB183" s="27" t="str">
        <f t="shared" si="33"/>
        <v/>
      </c>
      <c r="AC183" s="25" t="str">
        <f t="shared" si="34"/>
        <v/>
      </c>
      <c r="AD183" s="19" t="str">
        <f t="shared" si="40"/>
        <v/>
      </c>
      <c r="AE183" s="142" t="str">
        <f t="shared" si="41"/>
        <v/>
      </c>
      <c r="AF183" s="28" t="str">
        <f t="shared" si="42"/>
        <v/>
      </c>
      <c r="AG183" s="29" t="str">
        <f t="shared" si="43"/>
        <v/>
      </c>
      <c r="AH183" s="30" t="str">
        <f t="shared" si="44"/>
        <v/>
      </c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</row>
    <row r="184" spans="2:49" ht="18" customHeight="1" x14ac:dyDescent="0.2">
      <c r="B184" s="106">
        <v>173</v>
      </c>
      <c r="C184" s="153"/>
      <c r="D184" s="184"/>
      <c r="E184" s="184"/>
      <c r="F184" s="185"/>
      <c r="G184" s="166" t="str">
        <f t="shared" si="35"/>
        <v/>
      </c>
      <c r="H184" s="48"/>
      <c r="I184" s="17"/>
      <c r="J184" s="140" t="str">
        <f t="shared" si="36"/>
        <v/>
      </c>
      <c r="K184" s="112"/>
      <c r="L184" s="108"/>
      <c r="M184" s="108"/>
      <c r="N184" s="108"/>
      <c r="O184" s="18" t="str" cm="1">
        <f t="array" ref="O184">IF(K184="","",IF($O$11="Bester",LARGE(K184:N184,1),IF(AND(M184="",N184=""),"",SUM(LARGE(K184:N184,{1;2;3})))))</f>
        <v/>
      </c>
      <c r="P184" s="140" t="str">
        <f t="shared" si="37"/>
        <v/>
      </c>
      <c r="Q184" s="112"/>
      <c r="R184" s="114"/>
      <c r="S184" s="114"/>
      <c r="T184" s="114"/>
      <c r="U184" s="19" t="str" cm="1">
        <f t="array" ref="U184">IF(Q184="","",IF($U$11="Bester",LARGE(Q184:T184,1),IF(AND(S184="",T184=""),"",SUM(LARGE(Q184:T184,{1;2;3})))))</f>
        <v/>
      </c>
      <c r="V184" s="140" t="str">
        <f t="shared" si="38"/>
        <v/>
      </c>
      <c r="W184" s="17"/>
      <c r="X184" s="140" t="str">
        <f t="shared" si="39"/>
        <v/>
      </c>
      <c r="Y184" s="21"/>
      <c r="Z184" s="26" t="str">
        <f t="shared" si="31"/>
        <v/>
      </c>
      <c r="AA184" s="27" t="str">
        <f t="shared" si="32"/>
        <v/>
      </c>
      <c r="AB184" s="27" t="str">
        <f t="shared" si="33"/>
        <v/>
      </c>
      <c r="AC184" s="25" t="str">
        <f t="shared" si="34"/>
        <v/>
      </c>
      <c r="AD184" s="19" t="str">
        <f t="shared" si="40"/>
        <v/>
      </c>
      <c r="AE184" s="142" t="str">
        <f t="shared" si="41"/>
        <v/>
      </c>
      <c r="AF184" s="28" t="str">
        <f t="shared" si="42"/>
        <v/>
      </c>
      <c r="AG184" s="29" t="str">
        <f t="shared" si="43"/>
        <v/>
      </c>
      <c r="AH184" s="30" t="str">
        <f t="shared" si="44"/>
        <v/>
      </c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</row>
    <row r="185" spans="2:49" ht="18" customHeight="1" x14ac:dyDescent="0.2">
      <c r="B185" s="106">
        <v>174</v>
      </c>
      <c r="C185" s="153"/>
      <c r="D185" s="184"/>
      <c r="E185" s="184"/>
      <c r="F185" s="185"/>
      <c r="G185" s="166" t="str">
        <f t="shared" si="35"/>
        <v/>
      </c>
      <c r="H185" s="48"/>
      <c r="I185" s="17"/>
      <c r="J185" s="140" t="str">
        <f t="shared" si="36"/>
        <v/>
      </c>
      <c r="K185" s="112"/>
      <c r="L185" s="108"/>
      <c r="M185" s="108"/>
      <c r="N185" s="108"/>
      <c r="O185" s="18" t="str" cm="1">
        <f t="array" ref="O185">IF(K185="","",IF($O$11="Bester",LARGE(K185:N185,1),IF(AND(M185="",N185=""),"",SUM(LARGE(K185:N185,{1;2;3})))))</f>
        <v/>
      </c>
      <c r="P185" s="140" t="str">
        <f t="shared" si="37"/>
        <v/>
      </c>
      <c r="Q185" s="112"/>
      <c r="R185" s="114"/>
      <c r="S185" s="114"/>
      <c r="T185" s="114"/>
      <c r="U185" s="19" t="str" cm="1">
        <f t="array" ref="U185">IF(Q185="","",IF($U$11="Bester",LARGE(Q185:T185,1),IF(AND(S185="",T185=""),"",SUM(LARGE(Q185:T185,{1;2;3})))))</f>
        <v/>
      </c>
      <c r="V185" s="140" t="str">
        <f t="shared" si="38"/>
        <v/>
      </c>
      <c r="W185" s="17"/>
      <c r="X185" s="140" t="str">
        <f t="shared" si="39"/>
        <v/>
      </c>
      <c r="Y185" s="21"/>
      <c r="Z185" s="26" t="str">
        <f t="shared" si="31"/>
        <v/>
      </c>
      <c r="AA185" s="27" t="str">
        <f t="shared" si="32"/>
        <v/>
      </c>
      <c r="AB185" s="27" t="str">
        <f t="shared" si="33"/>
        <v/>
      </c>
      <c r="AC185" s="25" t="str">
        <f t="shared" si="34"/>
        <v/>
      </c>
      <c r="AD185" s="19" t="str">
        <f t="shared" si="40"/>
        <v/>
      </c>
      <c r="AE185" s="142" t="str">
        <f t="shared" si="41"/>
        <v/>
      </c>
      <c r="AF185" s="28" t="str">
        <f t="shared" si="42"/>
        <v/>
      </c>
      <c r="AG185" s="29" t="str">
        <f t="shared" si="43"/>
        <v/>
      </c>
      <c r="AH185" s="30" t="str">
        <f t="shared" si="44"/>
        <v/>
      </c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</row>
    <row r="186" spans="2:49" ht="18" customHeight="1" x14ac:dyDescent="0.2">
      <c r="B186" s="106">
        <v>175</v>
      </c>
      <c r="C186" s="153"/>
      <c r="D186" s="184"/>
      <c r="E186" s="184"/>
      <c r="F186" s="185"/>
      <c r="G186" s="166" t="str">
        <f t="shared" si="35"/>
        <v/>
      </c>
      <c r="H186" s="48"/>
      <c r="I186" s="17"/>
      <c r="J186" s="140" t="str">
        <f t="shared" si="36"/>
        <v/>
      </c>
      <c r="K186" s="112"/>
      <c r="L186" s="108"/>
      <c r="M186" s="108"/>
      <c r="N186" s="108"/>
      <c r="O186" s="18" t="str" cm="1">
        <f t="array" ref="O186">IF(K186="","",IF($O$11="Bester",LARGE(K186:N186,1),IF(AND(M186="",N186=""),"",SUM(LARGE(K186:N186,{1;2;3})))))</f>
        <v/>
      </c>
      <c r="P186" s="140" t="str">
        <f t="shared" si="37"/>
        <v/>
      </c>
      <c r="Q186" s="112"/>
      <c r="R186" s="114"/>
      <c r="S186" s="114"/>
      <c r="T186" s="114"/>
      <c r="U186" s="19" t="str" cm="1">
        <f t="array" ref="U186">IF(Q186="","",IF($U$11="Bester",LARGE(Q186:T186,1),IF(AND(S186="",T186=""),"",SUM(LARGE(Q186:T186,{1;2;3})))))</f>
        <v/>
      </c>
      <c r="V186" s="140" t="str">
        <f t="shared" si="38"/>
        <v/>
      </c>
      <c r="W186" s="17"/>
      <c r="X186" s="140" t="str">
        <f t="shared" si="39"/>
        <v/>
      </c>
      <c r="Y186" s="21"/>
      <c r="Z186" s="26" t="str">
        <f t="shared" si="31"/>
        <v/>
      </c>
      <c r="AA186" s="27" t="str">
        <f t="shared" si="32"/>
        <v/>
      </c>
      <c r="AB186" s="27" t="str">
        <f t="shared" si="33"/>
        <v/>
      </c>
      <c r="AC186" s="25" t="str">
        <f t="shared" si="34"/>
        <v/>
      </c>
      <c r="AD186" s="19" t="str">
        <f t="shared" si="40"/>
        <v/>
      </c>
      <c r="AE186" s="142" t="str">
        <f t="shared" si="41"/>
        <v/>
      </c>
      <c r="AF186" s="28" t="str">
        <f t="shared" si="42"/>
        <v/>
      </c>
      <c r="AG186" s="29" t="str">
        <f t="shared" si="43"/>
        <v/>
      </c>
      <c r="AH186" s="30" t="str">
        <f t="shared" si="44"/>
        <v/>
      </c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</row>
    <row r="187" spans="2:49" ht="18" customHeight="1" x14ac:dyDescent="0.2">
      <c r="B187" s="106">
        <v>176</v>
      </c>
      <c r="C187" s="153"/>
      <c r="D187" s="184"/>
      <c r="E187" s="184"/>
      <c r="F187" s="185"/>
      <c r="G187" s="166" t="str">
        <f t="shared" si="35"/>
        <v/>
      </c>
      <c r="H187" s="48"/>
      <c r="I187" s="17"/>
      <c r="J187" s="140" t="str">
        <f t="shared" si="36"/>
        <v/>
      </c>
      <c r="K187" s="112"/>
      <c r="L187" s="108"/>
      <c r="M187" s="108"/>
      <c r="N187" s="108"/>
      <c r="O187" s="18" t="str" cm="1">
        <f t="array" ref="O187">IF(K187="","",IF($O$11="Bester",LARGE(K187:N187,1),IF(AND(M187="",N187=""),"",SUM(LARGE(K187:N187,{1;2;3})))))</f>
        <v/>
      </c>
      <c r="P187" s="140" t="str">
        <f t="shared" si="37"/>
        <v/>
      </c>
      <c r="Q187" s="112"/>
      <c r="R187" s="114"/>
      <c r="S187" s="114"/>
      <c r="T187" s="114"/>
      <c r="U187" s="19" t="str" cm="1">
        <f t="array" ref="U187">IF(Q187="","",IF($U$11="Bester",LARGE(Q187:T187,1),IF(AND(S187="",T187=""),"",SUM(LARGE(Q187:T187,{1;2;3})))))</f>
        <v/>
      </c>
      <c r="V187" s="140" t="str">
        <f t="shared" si="38"/>
        <v/>
      </c>
      <c r="W187" s="17"/>
      <c r="X187" s="140" t="str">
        <f t="shared" si="39"/>
        <v/>
      </c>
      <c r="Y187" s="21"/>
      <c r="Z187" s="26" t="str">
        <f t="shared" si="31"/>
        <v/>
      </c>
      <c r="AA187" s="27" t="str">
        <f t="shared" si="32"/>
        <v/>
      </c>
      <c r="AB187" s="27" t="str">
        <f t="shared" si="33"/>
        <v/>
      </c>
      <c r="AC187" s="25" t="str">
        <f t="shared" si="34"/>
        <v/>
      </c>
      <c r="AD187" s="19" t="str">
        <f t="shared" si="40"/>
        <v/>
      </c>
      <c r="AE187" s="142" t="str">
        <f t="shared" si="41"/>
        <v/>
      </c>
      <c r="AF187" s="28" t="str">
        <f t="shared" si="42"/>
        <v/>
      </c>
      <c r="AG187" s="29" t="str">
        <f t="shared" si="43"/>
        <v/>
      </c>
      <c r="AH187" s="30" t="str">
        <f t="shared" si="44"/>
        <v/>
      </c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</row>
    <row r="188" spans="2:49" ht="18" customHeight="1" x14ac:dyDescent="0.2">
      <c r="B188" s="106">
        <v>177</v>
      </c>
      <c r="C188" s="153"/>
      <c r="D188" s="184"/>
      <c r="E188" s="184"/>
      <c r="F188" s="185"/>
      <c r="G188" s="166" t="str">
        <f t="shared" si="35"/>
        <v/>
      </c>
      <c r="H188" s="48"/>
      <c r="I188" s="17"/>
      <c r="J188" s="140" t="str">
        <f t="shared" si="36"/>
        <v/>
      </c>
      <c r="K188" s="112"/>
      <c r="L188" s="108"/>
      <c r="M188" s="108"/>
      <c r="N188" s="108"/>
      <c r="O188" s="18" t="str" cm="1">
        <f t="array" ref="O188">IF(K188="","",IF($O$11="Bester",LARGE(K188:N188,1),IF(AND(M188="",N188=""),"",SUM(LARGE(K188:N188,{1;2;3})))))</f>
        <v/>
      </c>
      <c r="P188" s="140" t="str">
        <f t="shared" si="37"/>
        <v/>
      </c>
      <c r="Q188" s="112"/>
      <c r="R188" s="114"/>
      <c r="S188" s="114"/>
      <c r="T188" s="114"/>
      <c r="U188" s="19" t="str" cm="1">
        <f t="array" ref="U188">IF(Q188="","",IF($U$11="Bester",LARGE(Q188:T188,1),IF(AND(S188="",T188=""),"",SUM(LARGE(Q188:T188,{1;2;3})))))</f>
        <v/>
      </c>
      <c r="V188" s="140" t="str">
        <f t="shared" si="38"/>
        <v/>
      </c>
      <c r="W188" s="17"/>
      <c r="X188" s="140" t="str">
        <f t="shared" si="39"/>
        <v/>
      </c>
      <c r="Y188" s="21"/>
      <c r="Z188" s="26" t="str">
        <f t="shared" si="31"/>
        <v/>
      </c>
      <c r="AA188" s="27" t="str">
        <f t="shared" si="32"/>
        <v/>
      </c>
      <c r="AB188" s="27" t="str">
        <f t="shared" si="33"/>
        <v/>
      </c>
      <c r="AC188" s="25" t="str">
        <f t="shared" si="34"/>
        <v/>
      </c>
      <c r="AD188" s="19" t="str">
        <f t="shared" si="40"/>
        <v/>
      </c>
      <c r="AE188" s="142" t="str">
        <f t="shared" si="41"/>
        <v/>
      </c>
      <c r="AF188" s="28" t="str">
        <f t="shared" si="42"/>
        <v/>
      </c>
      <c r="AG188" s="29" t="str">
        <f t="shared" si="43"/>
        <v/>
      </c>
      <c r="AH188" s="30" t="str">
        <f t="shared" si="44"/>
        <v/>
      </c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</row>
    <row r="189" spans="2:49" ht="18" customHeight="1" x14ac:dyDescent="0.2">
      <c r="B189" s="106">
        <v>178</v>
      </c>
      <c r="C189" s="153"/>
      <c r="D189" s="184"/>
      <c r="E189" s="184"/>
      <c r="F189" s="185"/>
      <c r="G189" s="166" t="str">
        <f t="shared" si="35"/>
        <v/>
      </c>
      <c r="H189" s="48"/>
      <c r="I189" s="17"/>
      <c r="J189" s="140" t="str">
        <f t="shared" si="36"/>
        <v/>
      </c>
      <c r="K189" s="112"/>
      <c r="L189" s="108"/>
      <c r="M189" s="108"/>
      <c r="N189" s="108"/>
      <c r="O189" s="18" t="str" cm="1">
        <f t="array" ref="O189">IF(K189="","",IF($O$11="Bester",LARGE(K189:N189,1),IF(AND(M189="",N189=""),"",SUM(LARGE(K189:N189,{1;2;3})))))</f>
        <v/>
      </c>
      <c r="P189" s="140" t="str">
        <f t="shared" si="37"/>
        <v/>
      </c>
      <c r="Q189" s="112"/>
      <c r="R189" s="114"/>
      <c r="S189" s="114"/>
      <c r="T189" s="114"/>
      <c r="U189" s="19" t="str" cm="1">
        <f t="array" ref="U189">IF(Q189="","",IF($U$11="Bester",LARGE(Q189:T189,1),IF(AND(S189="",T189=""),"",SUM(LARGE(Q189:T189,{1;2;3})))))</f>
        <v/>
      </c>
      <c r="V189" s="140" t="str">
        <f t="shared" si="38"/>
        <v/>
      </c>
      <c r="W189" s="17"/>
      <c r="X189" s="140" t="str">
        <f t="shared" si="39"/>
        <v/>
      </c>
      <c r="Y189" s="21"/>
      <c r="Z189" s="26" t="str">
        <f t="shared" si="31"/>
        <v/>
      </c>
      <c r="AA189" s="27" t="str">
        <f t="shared" si="32"/>
        <v/>
      </c>
      <c r="AB189" s="27" t="str">
        <f t="shared" si="33"/>
        <v/>
      </c>
      <c r="AC189" s="25" t="str">
        <f t="shared" si="34"/>
        <v/>
      </c>
      <c r="AD189" s="19" t="str">
        <f t="shared" si="40"/>
        <v/>
      </c>
      <c r="AE189" s="142" t="str">
        <f t="shared" si="41"/>
        <v/>
      </c>
      <c r="AF189" s="28" t="str">
        <f t="shared" si="42"/>
        <v/>
      </c>
      <c r="AG189" s="29" t="str">
        <f t="shared" si="43"/>
        <v/>
      </c>
      <c r="AH189" s="30" t="str">
        <f t="shared" si="44"/>
        <v/>
      </c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</row>
    <row r="190" spans="2:49" ht="18" customHeight="1" x14ac:dyDescent="0.2">
      <c r="B190" s="106">
        <v>179</v>
      </c>
      <c r="C190" s="153"/>
      <c r="D190" s="184"/>
      <c r="E190" s="184"/>
      <c r="F190" s="185"/>
      <c r="G190" s="166" t="str">
        <f t="shared" si="35"/>
        <v/>
      </c>
      <c r="H190" s="48"/>
      <c r="I190" s="17"/>
      <c r="J190" s="140" t="str">
        <f t="shared" si="36"/>
        <v/>
      </c>
      <c r="K190" s="112"/>
      <c r="L190" s="108"/>
      <c r="M190" s="108"/>
      <c r="N190" s="108"/>
      <c r="O190" s="18" t="str" cm="1">
        <f t="array" ref="O190">IF(K190="","",IF($O$11="Bester",LARGE(K190:N190,1),IF(AND(M190="",N190=""),"",SUM(LARGE(K190:N190,{1;2;3})))))</f>
        <v/>
      </c>
      <c r="P190" s="140" t="str">
        <f t="shared" si="37"/>
        <v/>
      </c>
      <c r="Q190" s="112"/>
      <c r="R190" s="114"/>
      <c r="S190" s="114"/>
      <c r="T190" s="114"/>
      <c r="U190" s="19" t="str" cm="1">
        <f t="array" ref="U190">IF(Q190="","",IF($U$11="Bester",LARGE(Q190:T190,1),IF(AND(S190="",T190=""),"",SUM(LARGE(Q190:T190,{1;2;3})))))</f>
        <v/>
      </c>
      <c r="V190" s="140" t="str">
        <f t="shared" si="38"/>
        <v/>
      </c>
      <c r="W190" s="17"/>
      <c r="X190" s="140" t="str">
        <f t="shared" si="39"/>
        <v/>
      </c>
      <c r="Y190" s="21"/>
      <c r="Z190" s="26" t="str">
        <f t="shared" si="31"/>
        <v/>
      </c>
      <c r="AA190" s="27" t="str">
        <f t="shared" si="32"/>
        <v/>
      </c>
      <c r="AB190" s="27" t="str">
        <f t="shared" si="33"/>
        <v/>
      </c>
      <c r="AC190" s="25" t="str">
        <f t="shared" si="34"/>
        <v/>
      </c>
      <c r="AD190" s="19" t="str">
        <f t="shared" si="40"/>
        <v/>
      </c>
      <c r="AE190" s="142" t="str">
        <f t="shared" si="41"/>
        <v/>
      </c>
      <c r="AF190" s="28" t="str">
        <f t="shared" si="42"/>
        <v/>
      </c>
      <c r="AG190" s="29" t="str">
        <f t="shared" si="43"/>
        <v/>
      </c>
      <c r="AH190" s="30" t="str">
        <f t="shared" si="44"/>
        <v/>
      </c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</row>
    <row r="191" spans="2:49" ht="18" customHeight="1" x14ac:dyDescent="0.2">
      <c r="B191" s="106">
        <v>180</v>
      </c>
      <c r="C191" s="153"/>
      <c r="D191" s="184"/>
      <c r="E191" s="184"/>
      <c r="F191" s="185"/>
      <c r="G191" s="166" t="str">
        <f t="shared" si="35"/>
        <v/>
      </c>
      <c r="H191" s="48"/>
      <c r="I191" s="17"/>
      <c r="J191" s="140" t="str">
        <f t="shared" si="36"/>
        <v/>
      </c>
      <c r="K191" s="112"/>
      <c r="L191" s="108"/>
      <c r="M191" s="108"/>
      <c r="N191" s="108"/>
      <c r="O191" s="18" t="str" cm="1">
        <f t="array" ref="O191">IF(K191="","",IF($O$11="Bester",LARGE(K191:N191,1),IF(AND(M191="",N191=""),"",SUM(LARGE(K191:N191,{1;2;3})))))</f>
        <v/>
      </c>
      <c r="P191" s="140" t="str">
        <f t="shared" si="37"/>
        <v/>
      </c>
      <c r="Q191" s="112"/>
      <c r="R191" s="114"/>
      <c r="S191" s="114"/>
      <c r="T191" s="114"/>
      <c r="U191" s="19" t="str" cm="1">
        <f t="array" ref="U191">IF(Q191="","",IF($U$11="Bester",LARGE(Q191:T191,1),IF(AND(S191="",T191=""),"",SUM(LARGE(Q191:T191,{1;2;3})))))</f>
        <v/>
      </c>
      <c r="V191" s="140" t="str">
        <f t="shared" si="38"/>
        <v/>
      </c>
      <c r="W191" s="17"/>
      <c r="X191" s="140" t="str">
        <f t="shared" si="39"/>
        <v/>
      </c>
      <c r="Y191" s="21"/>
      <c r="Z191" s="26" t="str">
        <f t="shared" si="31"/>
        <v/>
      </c>
      <c r="AA191" s="27" t="str">
        <f t="shared" si="32"/>
        <v/>
      </c>
      <c r="AB191" s="27" t="str">
        <f t="shared" si="33"/>
        <v/>
      </c>
      <c r="AC191" s="25" t="str">
        <f t="shared" si="34"/>
        <v/>
      </c>
      <c r="AD191" s="19" t="str">
        <f t="shared" si="40"/>
        <v/>
      </c>
      <c r="AE191" s="142" t="str">
        <f t="shared" si="41"/>
        <v/>
      </c>
      <c r="AF191" s="28" t="str">
        <f t="shared" si="42"/>
        <v/>
      </c>
      <c r="AG191" s="29" t="str">
        <f t="shared" si="43"/>
        <v/>
      </c>
      <c r="AH191" s="30" t="str">
        <f t="shared" si="44"/>
        <v/>
      </c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</row>
    <row r="192" spans="2:49" ht="18" customHeight="1" x14ac:dyDescent="0.2">
      <c r="B192" s="106">
        <v>181</v>
      </c>
      <c r="C192" s="153"/>
      <c r="D192" s="184"/>
      <c r="E192" s="184"/>
      <c r="F192" s="185"/>
      <c r="G192" s="166" t="str">
        <f t="shared" si="35"/>
        <v/>
      </c>
      <c r="H192" s="48"/>
      <c r="I192" s="17"/>
      <c r="J192" s="140" t="str">
        <f t="shared" si="36"/>
        <v/>
      </c>
      <c r="K192" s="112"/>
      <c r="L192" s="108"/>
      <c r="M192" s="108"/>
      <c r="N192" s="108"/>
      <c r="O192" s="18" t="str" cm="1">
        <f t="array" ref="O192">IF(K192="","",IF($O$11="Bester",LARGE(K192:N192,1),IF(AND(M192="",N192=""),"",SUM(LARGE(K192:N192,{1;2;3})))))</f>
        <v/>
      </c>
      <c r="P192" s="140" t="str">
        <f t="shared" si="37"/>
        <v/>
      </c>
      <c r="Q192" s="112"/>
      <c r="R192" s="114"/>
      <c r="S192" s="114"/>
      <c r="T192" s="114"/>
      <c r="U192" s="19" t="str" cm="1">
        <f t="array" ref="U192">IF(Q192="","",IF($U$11="Bester",LARGE(Q192:T192,1),IF(AND(S192="",T192=""),"",SUM(LARGE(Q192:T192,{1;2;3})))))</f>
        <v/>
      </c>
      <c r="V192" s="140" t="str">
        <f t="shared" si="38"/>
        <v/>
      </c>
      <c r="W192" s="17"/>
      <c r="X192" s="140" t="str">
        <f t="shared" si="39"/>
        <v/>
      </c>
      <c r="Y192" s="21"/>
      <c r="Z192" s="26" t="str">
        <f t="shared" si="31"/>
        <v/>
      </c>
      <c r="AA192" s="27" t="str">
        <f t="shared" si="32"/>
        <v/>
      </c>
      <c r="AB192" s="27" t="str">
        <f t="shared" si="33"/>
        <v/>
      </c>
      <c r="AC192" s="25" t="str">
        <f t="shared" si="34"/>
        <v/>
      </c>
      <c r="AD192" s="19" t="str">
        <f t="shared" si="40"/>
        <v/>
      </c>
      <c r="AE192" s="142" t="str">
        <f t="shared" si="41"/>
        <v/>
      </c>
      <c r="AF192" s="28" t="str">
        <f t="shared" si="42"/>
        <v/>
      </c>
      <c r="AG192" s="29" t="str">
        <f t="shared" si="43"/>
        <v/>
      </c>
      <c r="AH192" s="30" t="str">
        <f t="shared" si="44"/>
        <v/>
      </c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</row>
    <row r="193" spans="2:49" ht="18" customHeight="1" x14ac:dyDescent="0.2">
      <c r="B193" s="106">
        <v>182</v>
      </c>
      <c r="C193" s="153"/>
      <c r="D193" s="184"/>
      <c r="E193" s="184"/>
      <c r="F193" s="185"/>
      <c r="G193" s="166" t="str">
        <f t="shared" si="35"/>
        <v/>
      </c>
      <c r="H193" s="48"/>
      <c r="I193" s="17"/>
      <c r="J193" s="140" t="str">
        <f t="shared" si="36"/>
        <v/>
      </c>
      <c r="K193" s="112"/>
      <c r="L193" s="108"/>
      <c r="M193" s="108"/>
      <c r="N193" s="108"/>
      <c r="O193" s="18" t="str" cm="1">
        <f t="array" ref="O193">IF(K193="","",IF($O$11="Bester",LARGE(K193:N193,1),IF(AND(M193="",N193=""),"",SUM(LARGE(K193:N193,{1;2;3})))))</f>
        <v/>
      </c>
      <c r="P193" s="140" t="str">
        <f t="shared" si="37"/>
        <v/>
      </c>
      <c r="Q193" s="112"/>
      <c r="R193" s="114"/>
      <c r="S193" s="114"/>
      <c r="T193" s="114"/>
      <c r="U193" s="19" t="str" cm="1">
        <f t="array" ref="U193">IF(Q193="","",IF($U$11="Bester",LARGE(Q193:T193,1),IF(AND(S193="",T193=""),"",SUM(LARGE(Q193:T193,{1;2;3})))))</f>
        <v/>
      </c>
      <c r="V193" s="140" t="str">
        <f t="shared" si="38"/>
        <v/>
      </c>
      <c r="W193" s="17"/>
      <c r="X193" s="140" t="str">
        <f t="shared" si="39"/>
        <v/>
      </c>
      <c r="Y193" s="21"/>
      <c r="Z193" s="26" t="str">
        <f t="shared" si="31"/>
        <v/>
      </c>
      <c r="AA193" s="27" t="str">
        <f t="shared" si="32"/>
        <v/>
      </c>
      <c r="AB193" s="27" t="str">
        <f t="shared" si="33"/>
        <v/>
      </c>
      <c r="AC193" s="25" t="str">
        <f t="shared" si="34"/>
        <v/>
      </c>
      <c r="AD193" s="19" t="str">
        <f t="shared" si="40"/>
        <v/>
      </c>
      <c r="AE193" s="142" t="str">
        <f t="shared" si="41"/>
        <v/>
      </c>
      <c r="AF193" s="28" t="str">
        <f t="shared" si="42"/>
        <v/>
      </c>
      <c r="AG193" s="29" t="str">
        <f t="shared" si="43"/>
        <v/>
      </c>
      <c r="AH193" s="30" t="str">
        <f t="shared" si="44"/>
        <v/>
      </c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</row>
    <row r="194" spans="2:49" ht="18" customHeight="1" x14ac:dyDescent="0.2">
      <c r="B194" s="106">
        <v>183</v>
      </c>
      <c r="C194" s="153"/>
      <c r="D194" s="184"/>
      <c r="E194" s="184"/>
      <c r="F194" s="185"/>
      <c r="G194" s="166" t="str">
        <f t="shared" si="35"/>
        <v/>
      </c>
      <c r="H194" s="48"/>
      <c r="I194" s="17"/>
      <c r="J194" s="140" t="str">
        <f t="shared" si="36"/>
        <v/>
      </c>
      <c r="K194" s="112"/>
      <c r="L194" s="108"/>
      <c r="M194" s="108"/>
      <c r="N194" s="108"/>
      <c r="O194" s="18" t="str" cm="1">
        <f t="array" ref="O194">IF(K194="","",IF($O$11="Bester",LARGE(K194:N194,1),IF(AND(M194="",N194=""),"",SUM(LARGE(K194:N194,{1;2;3})))))</f>
        <v/>
      </c>
      <c r="P194" s="140" t="str">
        <f t="shared" si="37"/>
        <v/>
      </c>
      <c r="Q194" s="112"/>
      <c r="R194" s="114"/>
      <c r="S194" s="114"/>
      <c r="T194" s="114"/>
      <c r="U194" s="19" t="str" cm="1">
        <f t="array" ref="U194">IF(Q194="","",IF($U$11="Bester",LARGE(Q194:T194,1),IF(AND(S194="",T194=""),"",SUM(LARGE(Q194:T194,{1;2;3})))))</f>
        <v/>
      </c>
      <c r="V194" s="140" t="str">
        <f t="shared" si="38"/>
        <v/>
      </c>
      <c r="W194" s="17"/>
      <c r="X194" s="140" t="str">
        <f t="shared" si="39"/>
        <v/>
      </c>
      <c r="Y194" s="21"/>
      <c r="Z194" s="26" t="str">
        <f t="shared" si="31"/>
        <v/>
      </c>
      <c r="AA194" s="27" t="str">
        <f t="shared" si="32"/>
        <v/>
      </c>
      <c r="AB194" s="27" t="str">
        <f t="shared" si="33"/>
        <v/>
      </c>
      <c r="AC194" s="25" t="str">
        <f t="shared" si="34"/>
        <v/>
      </c>
      <c r="AD194" s="19" t="str">
        <f t="shared" si="40"/>
        <v/>
      </c>
      <c r="AE194" s="142" t="str">
        <f t="shared" si="41"/>
        <v/>
      </c>
      <c r="AF194" s="28" t="str">
        <f t="shared" si="42"/>
        <v/>
      </c>
      <c r="AG194" s="29" t="str">
        <f t="shared" si="43"/>
        <v/>
      </c>
      <c r="AH194" s="30" t="str">
        <f t="shared" si="44"/>
        <v/>
      </c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</row>
    <row r="195" spans="2:49" ht="18" customHeight="1" x14ac:dyDescent="0.2">
      <c r="B195" s="106">
        <v>184</v>
      </c>
      <c r="C195" s="153"/>
      <c r="D195" s="184"/>
      <c r="E195" s="184"/>
      <c r="F195" s="185"/>
      <c r="G195" s="166" t="str">
        <f t="shared" si="35"/>
        <v/>
      </c>
      <c r="H195" s="48"/>
      <c r="I195" s="17"/>
      <c r="J195" s="140" t="str">
        <f t="shared" si="36"/>
        <v/>
      </c>
      <c r="K195" s="112"/>
      <c r="L195" s="108"/>
      <c r="M195" s="108"/>
      <c r="N195" s="108"/>
      <c r="O195" s="18" t="str" cm="1">
        <f t="array" ref="O195">IF(K195="","",IF($O$11="Bester",LARGE(K195:N195,1),IF(AND(M195="",N195=""),"",SUM(LARGE(K195:N195,{1;2;3})))))</f>
        <v/>
      </c>
      <c r="P195" s="140" t="str">
        <f t="shared" si="37"/>
        <v/>
      </c>
      <c r="Q195" s="112"/>
      <c r="R195" s="114"/>
      <c r="S195" s="114"/>
      <c r="T195" s="114"/>
      <c r="U195" s="19" t="str" cm="1">
        <f t="array" ref="U195">IF(Q195="","",IF($U$11="Bester",LARGE(Q195:T195,1),IF(AND(S195="",T195=""),"",SUM(LARGE(Q195:T195,{1;2;3})))))</f>
        <v/>
      </c>
      <c r="V195" s="140" t="str">
        <f t="shared" si="38"/>
        <v/>
      </c>
      <c r="W195" s="17"/>
      <c r="X195" s="140" t="str">
        <f t="shared" si="39"/>
        <v/>
      </c>
      <c r="Y195" s="21"/>
      <c r="Z195" s="26" t="str">
        <f t="shared" si="31"/>
        <v/>
      </c>
      <c r="AA195" s="27" t="str">
        <f t="shared" si="32"/>
        <v/>
      </c>
      <c r="AB195" s="27" t="str">
        <f t="shared" si="33"/>
        <v/>
      </c>
      <c r="AC195" s="25" t="str">
        <f t="shared" si="34"/>
        <v/>
      </c>
      <c r="AD195" s="19" t="str">
        <f t="shared" si="40"/>
        <v/>
      </c>
      <c r="AE195" s="142" t="str">
        <f t="shared" si="41"/>
        <v/>
      </c>
      <c r="AF195" s="28" t="str">
        <f t="shared" si="42"/>
        <v/>
      </c>
      <c r="AG195" s="29" t="str">
        <f t="shared" si="43"/>
        <v/>
      </c>
      <c r="AH195" s="30" t="str">
        <f t="shared" si="44"/>
        <v/>
      </c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</row>
    <row r="196" spans="2:49" ht="18" customHeight="1" x14ac:dyDescent="0.2">
      <c r="B196" s="106">
        <v>185</v>
      </c>
      <c r="C196" s="153"/>
      <c r="D196" s="184"/>
      <c r="E196" s="184"/>
      <c r="F196" s="185"/>
      <c r="G196" s="166" t="str">
        <f t="shared" si="35"/>
        <v/>
      </c>
      <c r="H196" s="48"/>
      <c r="I196" s="17"/>
      <c r="J196" s="140" t="str">
        <f t="shared" si="36"/>
        <v/>
      </c>
      <c r="K196" s="112"/>
      <c r="L196" s="108"/>
      <c r="M196" s="108"/>
      <c r="N196" s="108"/>
      <c r="O196" s="18" t="str" cm="1">
        <f t="array" ref="O196">IF(K196="","",IF($O$11="Bester",LARGE(K196:N196,1),IF(AND(M196="",N196=""),"",SUM(LARGE(K196:N196,{1;2;3})))))</f>
        <v/>
      </c>
      <c r="P196" s="140" t="str">
        <f t="shared" si="37"/>
        <v/>
      </c>
      <c r="Q196" s="112"/>
      <c r="R196" s="114"/>
      <c r="S196" s="114"/>
      <c r="T196" s="114"/>
      <c r="U196" s="19" t="str" cm="1">
        <f t="array" ref="U196">IF(Q196="","",IF($U$11="Bester",LARGE(Q196:T196,1),IF(AND(S196="",T196=""),"",SUM(LARGE(Q196:T196,{1;2;3})))))</f>
        <v/>
      </c>
      <c r="V196" s="140" t="str">
        <f t="shared" si="38"/>
        <v/>
      </c>
      <c r="W196" s="17"/>
      <c r="X196" s="140" t="str">
        <f t="shared" si="39"/>
        <v/>
      </c>
      <c r="Y196" s="21"/>
      <c r="Z196" s="26" t="str">
        <f t="shared" si="31"/>
        <v/>
      </c>
      <c r="AA196" s="27" t="str">
        <f t="shared" si="32"/>
        <v/>
      </c>
      <c r="AB196" s="27" t="str">
        <f t="shared" si="33"/>
        <v/>
      </c>
      <c r="AC196" s="25" t="str">
        <f t="shared" si="34"/>
        <v/>
      </c>
      <c r="AD196" s="19" t="str">
        <f t="shared" si="40"/>
        <v/>
      </c>
      <c r="AE196" s="142" t="str">
        <f t="shared" si="41"/>
        <v/>
      </c>
      <c r="AF196" s="28" t="str">
        <f t="shared" si="42"/>
        <v/>
      </c>
      <c r="AG196" s="29" t="str">
        <f t="shared" si="43"/>
        <v/>
      </c>
      <c r="AH196" s="30" t="str">
        <f t="shared" si="44"/>
        <v/>
      </c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</row>
    <row r="197" spans="2:49" ht="18" customHeight="1" x14ac:dyDescent="0.2">
      <c r="B197" s="106">
        <v>186</v>
      </c>
      <c r="C197" s="153"/>
      <c r="D197" s="184"/>
      <c r="E197" s="184"/>
      <c r="F197" s="185"/>
      <c r="G197" s="166" t="str">
        <f t="shared" si="35"/>
        <v/>
      </c>
      <c r="H197" s="48"/>
      <c r="I197" s="17"/>
      <c r="J197" s="140" t="str">
        <f t="shared" si="36"/>
        <v/>
      </c>
      <c r="K197" s="112"/>
      <c r="L197" s="108"/>
      <c r="M197" s="108"/>
      <c r="N197" s="108"/>
      <c r="O197" s="18" t="str" cm="1">
        <f t="array" ref="O197">IF(K197="","",IF($O$11="Bester",LARGE(K197:N197,1),IF(AND(M197="",N197=""),"",SUM(LARGE(K197:N197,{1;2;3})))))</f>
        <v/>
      </c>
      <c r="P197" s="140" t="str">
        <f t="shared" si="37"/>
        <v/>
      </c>
      <c r="Q197" s="112"/>
      <c r="R197" s="114"/>
      <c r="S197" s="114"/>
      <c r="T197" s="114"/>
      <c r="U197" s="19" t="str" cm="1">
        <f t="array" ref="U197">IF(Q197="","",IF($U$11="Bester",LARGE(Q197:T197,1),IF(AND(S197="",T197=""),"",SUM(LARGE(Q197:T197,{1;2;3})))))</f>
        <v/>
      </c>
      <c r="V197" s="140" t="str">
        <f t="shared" si="38"/>
        <v/>
      </c>
      <c r="W197" s="17"/>
      <c r="X197" s="140" t="str">
        <f t="shared" si="39"/>
        <v/>
      </c>
      <c r="Y197" s="21"/>
      <c r="Z197" s="26" t="str">
        <f t="shared" si="31"/>
        <v/>
      </c>
      <c r="AA197" s="27" t="str">
        <f t="shared" si="32"/>
        <v/>
      </c>
      <c r="AB197" s="27" t="str">
        <f t="shared" si="33"/>
        <v/>
      </c>
      <c r="AC197" s="25" t="str">
        <f t="shared" si="34"/>
        <v/>
      </c>
      <c r="AD197" s="19" t="str">
        <f t="shared" si="40"/>
        <v/>
      </c>
      <c r="AE197" s="142" t="str">
        <f t="shared" si="41"/>
        <v/>
      </c>
      <c r="AF197" s="28" t="str">
        <f t="shared" si="42"/>
        <v/>
      </c>
      <c r="AG197" s="29" t="str">
        <f t="shared" si="43"/>
        <v/>
      </c>
      <c r="AH197" s="30" t="str">
        <f t="shared" si="44"/>
        <v/>
      </c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</row>
    <row r="198" spans="2:49" ht="18" customHeight="1" x14ac:dyDescent="0.2">
      <c r="B198" s="106">
        <v>187</v>
      </c>
      <c r="C198" s="153"/>
      <c r="D198" s="184"/>
      <c r="E198" s="184"/>
      <c r="F198" s="185"/>
      <c r="G198" s="166" t="str">
        <f t="shared" si="35"/>
        <v/>
      </c>
      <c r="H198" s="48"/>
      <c r="I198" s="17"/>
      <c r="J198" s="140" t="str">
        <f t="shared" si="36"/>
        <v/>
      </c>
      <c r="K198" s="112"/>
      <c r="L198" s="108"/>
      <c r="M198" s="108"/>
      <c r="N198" s="108"/>
      <c r="O198" s="18" t="str" cm="1">
        <f t="array" ref="O198">IF(K198="","",IF($O$11="Bester",LARGE(K198:N198,1),IF(AND(M198="",N198=""),"",SUM(LARGE(K198:N198,{1;2;3})))))</f>
        <v/>
      </c>
      <c r="P198" s="140" t="str">
        <f t="shared" si="37"/>
        <v/>
      </c>
      <c r="Q198" s="112"/>
      <c r="R198" s="114"/>
      <c r="S198" s="114"/>
      <c r="T198" s="114"/>
      <c r="U198" s="19" t="str" cm="1">
        <f t="array" ref="U198">IF(Q198="","",IF($U$11="Bester",LARGE(Q198:T198,1),IF(AND(S198="",T198=""),"",SUM(LARGE(Q198:T198,{1;2;3})))))</f>
        <v/>
      </c>
      <c r="V198" s="140" t="str">
        <f t="shared" si="38"/>
        <v/>
      </c>
      <c r="W198" s="17"/>
      <c r="X198" s="140" t="str">
        <f t="shared" si="39"/>
        <v/>
      </c>
      <c r="Y198" s="21"/>
      <c r="Z198" s="26" t="str">
        <f t="shared" si="31"/>
        <v/>
      </c>
      <c r="AA198" s="27" t="str">
        <f t="shared" si="32"/>
        <v/>
      </c>
      <c r="AB198" s="27" t="str">
        <f t="shared" si="33"/>
        <v/>
      </c>
      <c r="AC198" s="25" t="str">
        <f t="shared" si="34"/>
        <v/>
      </c>
      <c r="AD198" s="19" t="str">
        <f t="shared" si="40"/>
        <v/>
      </c>
      <c r="AE198" s="142" t="str">
        <f t="shared" si="41"/>
        <v/>
      </c>
      <c r="AF198" s="28" t="str">
        <f t="shared" si="42"/>
        <v/>
      </c>
      <c r="AG198" s="29" t="str">
        <f t="shared" si="43"/>
        <v/>
      </c>
      <c r="AH198" s="30" t="str">
        <f t="shared" si="44"/>
        <v/>
      </c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</row>
    <row r="199" spans="2:49" ht="18" customHeight="1" x14ac:dyDescent="0.2">
      <c r="B199" s="106">
        <v>188</v>
      </c>
      <c r="C199" s="153"/>
      <c r="D199" s="184"/>
      <c r="E199" s="184"/>
      <c r="F199" s="185"/>
      <c r="G199" s="166" t="str">
        <f t="shared" si="35"/>
        <v/>
      </c>
      <c r="H199" s="48"/>
      <c r="I199" s="17"/>
      <c r="J199" s="140" t="str">
        <f t="shared" si="36"/>
        <v/>
      </c>
      <c r="K199" s="112"/>
      <c r="L199" s="108"/>
      <c r="M199" s="108"/>
      <c r="N199" s="108"/>
      <c r="O199" s="18" t="str" cm="1">
        <f t="array" ref="O199">IF(K199="","",IF($O$11="Bester",LARGE(K199:N199,1),IF(AND(M199="",N199=""),"",SUM(LARGE(K199:N199,{1;2;3})))))</f>
        <v/>
      </c>
      <c r="P199" s="140" t="str">
        <f t="shared" si="37"/>
        <v/>
      </c>
      <c r="Q199" s="112"/>
      <c r="R199" s="114"/>
      <c r="S199" s="114"/>
      <c r="T199" s="114"/>
      <c r="U199" s="19" t="str" cm="1">
        <f t="array" ref="U199">IF(Q199="","",IF($U$11="Bester",LARGE(Q199:T199,1),IF(AND(S199="",T199=""),"",SUM(LARGE(Q199:T199,{1;2;3})))))</f>
        <v/>
      </c>
      <c r="V199" s="140" t="str">
        <f t="shared" si="38"/>
        <v/>
      </c>
      <c r="W199" s="17"/>
      <c r="X199" s="140" t="str">
        <f t="shared" si="39"/>
        <v/>
      </c>
      <c r="Y199" s="21"/>
      <c r="Z199" s="26" t="str">
        <f t="shared" si="31"/>
        <v/>
      </c>
      <c r="AA199" s="27" t="str">
        <f t="shared" si="32"/>
        <v/>
      </c>
      <c r="AB199" s="27" t="str">
        <f t="shared" si="33"/>
        <v/>
      </c>
      <c r="AC199" s="25" t="str">
        <f t="shared" si="34"/>
        <v/>
      </c>
      <c r="AD199" s="19" t="str">
        <f t="shared" si="40"/>
        <v/>
      </c>
      <c r="AE199" s="142" t="str">
        <f t="shared" si="41"/>
        <v/>
      </c>
      <c r="AF199" s="28" t="str">
        <f t="shared" si="42"/>
        <v/>
      </c>
      <c r="AG199" s="29" t="str">
        <f t="shared" si="43"/>
        <v/>
      </c>
      <c r="AH199" s="30" t="str">
        <f t="shared" si="44"/>
        <v/>
      </c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</row>
    <row r="200" spans="2:49" ht="18" customHeight="1" x14ac:dyDescent="0.2">
      <c r="B200" s="106">
        <v>189</v>
      </c>
      <c r="C200" s="153"/>
      <c r="D200" s="184"/>
      <c r="E200" s="184"/>
      <c r="F200" s="185"/>
      <c r="G200" s="166" t="str">
        <f t="shared" si="35"/>
        <v/>
      </c>
      <c r="H200" s="48"/>
      <c r="I200" s="17"/>
      <c r="J200" s="140" t="str">
        <f t="shared" si="36"/>
        <v/>
      </c>
      <c r="K200" s="112"/>
      <c r="L200" s="108"/>
      <c r="M200" s="108"/>
      <c r="N200" s="108"/>
      <c r="O200" s="18" t="str" cm="1">
        <f t="array" ref="O200">IF(K200="","",IF($O$11="Bester",LARGE(K200:N200,1),IF(AND(M200="",N200=""),"",SUM(LARGE(K200:N200,{1;2;3})))))</f>
        <v/>
      </c>
      <c r="P200" s="140" t="str">
        <f t="shared" si="37"/>
        <v/>
      </c>
      <c r="Q200" s="112"/>
      <c r="R200" s="114"/>
      <c r="S200" s="114"/>
      <c r="T200" s="114"/>
      <c r="U200" s="19" t="str" cm="1">
        <f t="array" ref="U200">IF(Q200="","",IF($U$11="Bester",LARGE(Q200:T200,1),IF(AND(S200="",T200=""),"",SUM(LARGE(Q200:T200,{1;2;3})))))</f>
        <v/>
      </c>
      <c r="V200" s="140" t="str">
        <f t="shared" si="38"/>
        <v/>
      </c>
      <c r="W200" s="17"/>
      <c r="X200" s="140" t="str">
        <f t="shared" si="39"/>
        <v/>
      </c>
      <c r="Y200" s="21"/>
      <c r="Z200" s="26" t="str">
        <f t="shared" ref="Z200:Z263" si="45">J200</f>
        <v/>
      </c>
      <c r="AA200" s="27" t="str">
        <f t="shared" ref="AA200:AA263" si="46">P200</f>
        <v/>
      </c>
      <c r="AB200" s="27" t="str">
        <f t="shared" ref="AB200:AB263" si="47">V200</f>
        <v/>
      </c>
      <c r="AC200" s="25" t="str">
        <f t="shared" ref="AC200:AC263" si="48">X200</f>
        <v/>
      </c>
      <c r="AD200" s="19" t="str">
        <f t="shared" si="40"/>
        <v/>
      </c>
      <c r="AE200" s="142" t="str">
        <f t="shared" si="41"/>
        <v/>
      </c>
      <c r="AF200" s="28" t="str">
        <f t="shared" si="42"/>
        <v/>
      </c>
      <c r="AG200" s="29" t="str">
        <f t="shared" si="43"/>
        <v/>
      </c>
      <c r="AH200" s="30" t="str">
        <f t="shared" si="44"/>
        <v/>
      </c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</row>
    <row r="201" spans="2:49" ht="18" customHeight="1" x14ac:dyDescent="0.2">
      <c r="B201" s="106">
        <v>190</v>
      </c>
      <c r="C201" s="153"/>
      <c r="D201" s="184"/>
      <c r="E201" s="184"/>
      <c r="F201" s="185"/>
      <c r="G201" s="166" t="str">
        <f t="shared" si="35"/>
        <v/>
      </c>
      <c r="H201" s="48"/>
      <c r="I201" s="17"/>
      <c r="J201" s="140" t="str">
        <f t="shared" si="36"/>
        <v/>
      </c>
      <c r="K201" s="112"/>
      <c r="L201" s="108"/>
      <c r="M201" s="108"/>
      <c r="N201" s="108"/>
      <c r="O201" s="18" t="str" cm="1">
        <f t="array" ref="O201">IF(K201="","",IF($O$11="Bester",LARGE(K201:N201,1),IF(AND(M201="",N201=""),"",SUM(LARGE(K201:N201,{1;2;3})))))</f>
        <v/>
      </c>
      <c r="P201" s="140" t="str">
        <f t="shared" si="37"/>
        <v/>
      </c>
      <c r="Q201" s="112"/>
      <c r="R201" s="114"/>
      <c r="S201" s="114"/>
      <c r="T201" s="114"/>
      <c r="U201" s="19" t="str" cm="1">
        <f t="array" ref="U201">IF(Q201="","",IF($U$11="Bester",LARGE(Q201:T201,1),IF(AND(S201="",T201=""),"",SUM(LARGE(Q201:T201,{1;2;3})))))</f>
        <v/>
      </c>
      <c r="V201" s="140" t="str">
        <f t="shared" si="38"/>
        <v/>
      </c>
      <c r="W201" s="17"/>
      <c r="X201" s="140" t="str">
        <f t="shared" si="39"/>
        <v/>
      </c>
      <c r="Y201" s="21"/>
      <c r="Z201" s="26" t="str">
        <f t="shared" si="45"/>
        <v/>
      </c>
      <c r="AA201" s="27" t="str">
        <f t="shared" si="46"/>
        <v/>
      </c>
      <c r="AB201" s="27" t="str">
        <f t="shared" si="47"/>
        <v/>
      </c>
      <c r="AC201" s="25" t="str">
        <f t="shared" si="48"/>
        <v/>
      </c>
      <c r="AD201" s="19" t="str">
        <f t="shared" si="40"/>
        <v/>
      </c>
      <c r="AE201" s="142" t="str">
        <f t="shared" si="41"/>
        <v/>
      </c>
      <c r="AF201" s="28" t="str">
        <f t="shared" si="42"/>
        <v/>
      </c>
      <c r="AG201" s="29" t="str">
        <f t="shared" si="43"/>
        <v/>
      </c>
      <c r="AH201" s="30" t="str">
        <f t="shared" si="44"/>
        <v/>
      </c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</row>
    <row r="202" spans="2:49" ht="18" customHeight="1" x14ac:dyDescent="0.2">
      <c r="B202" s="106">
        <v>191</v>
      </c>
      <c r="C202" s="153"/>
      <c r="D202" s="184"/>
      <c r="E202" s="184"/>
      <c r="F202" s="185"/>
      <c r="G202" s="166" t="str">
        <f t="shared" si="35"/>
        <v/>
      </c>
      <c r="H202" s="48"/>
      <c r="I202" s="17"/>
      <c r="J202" s="140" t="str">
        <f t="shared" si="36"/>
        <v/>
      </c>
      <c r="K202" s="112"/>
      <c r="L202" s="108"/>
      <c r="M202" s="108"/>
      <c r="N202" s="108"/>
      <c r="O202" s="18" t="str" cm="1">
        <f t="array" ref="O202">IF(K202="","",IF($O$11="Bester",LARGE(K202:N202,1),IF(AND(M202="",N202=""),"",SUM(LARGE(K202:N202,{1;2;3})))))</f>
        <v/>
      </c>
      <c r="P202" s="140" t="str">
        <f t="shared" si="37"/>
        <v/>
      </c>
      <c r="Q202" s="112"/>
      <c r="R202" s="114"/>
      <c r="S202" s="114"/>
      <c r="T202" s="114"/>
      <c r="U202" s="19" t="str" cm="1">
        <f t="array" ref="U202">IF(Q202="","",IF($U$11="Bester",LARGE(Q202:T202,1),IF(AND(S202="",T202=""),"",SUM(LARGE(Q202:T202,{1;2;3})))))</f>
        <v/>
      </c>
      <c r="V202" s="140" t="str">
        <f t="shared" si="38"/>
        <v/>
      </c>
      <c r="W202" s="17"/>
      <c r="X202" s="140" t="str">
        <f t="shared" si="39"/>
        <v/>
      </c>
      <c r="Y202" s="21"/>
      <c r="Z202" s="26" t="str">
        <f t="shared" si="45"/>
        <v/>
      </c>
      <c r="AA202" s="27" t="str">
        <f t="shared" si="46"/>
        <v/>
      </c>
      <c r="AB202" s="27" t="str">
        <f t="shared" si="47"/>
        <v/>
      </c>
      <c r="AC202" s="25" t="str">
        <f t="shared" si="48"/>
        <v/>
      </c>
      <c r="AD202" s="19" t="str">
        <f t="shared" si="40"/>
        <v/>
      </c>
      <c r="AE202" s="142" t="str">
        <f t="shared" si="41"/>
        <v/>
      </c>
      <c r="AF202" s="28" t="str">
        <f t="shared" si="42"/>
        <v/>
      </c>
      <c r="AG202" s="29" t="str">
        <f t="shared" si="43"/>
        <v/>
      </c>
      <c r="AH202" s="30" t="str">
        <f t="shared" si="44"/>
        <v/>
      </c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</row>
    <row r="203" spans="2:49" ht="18" customHeight="1" x14ac:dyDescent="0.2">
      <c r="B203" s="106">
        <v>192</v>
      </c>
      <c r="C203" s="153"/>
      <c r="D203" s="184"/>
      <c r="E203" s="184"/>
      <c r="F203" s="185"/>
      <c r="G203" s="166" t="str">
        <f t="shared" si="35"/>
        <v/>
      </c>
      <c r="H203" s="48"/>
      <c r="I203" s="17"/>
      <c r="J203" s="140" t="str">
        <f t="shared" si="36"/>
        <v/>
      </c>
      <c r="K203" s="112"/>
      <c r="L203" s="108"/>
      <c r="M203" s="108"/>
      <c r="N203" s="108"/>
      <c r="O203" s="18" t="str" cm="1">
        <f t="array" ref="O203">IF(K203="","",IF($O$11="Bester",LARGE(K203:N203,1),IF(AND(M203="",N203=""),"",SUM(LARGE(K203:N203,{1;2;3})))))</f>
        <v/>
      </c>
      <c r="P203" s="140" t="str">
        <f t="shared" si="37"/>
        <v/>
      </c>
      <c r="Q203" s="112"/>
      <c r="R203" s="114"/>
      <c r="S203" s="114"/>
      <c r="T203" s="114"/>
      <c r="U203" s="19" t="str" cm="1">
        <f t="array" ref="U203">IF(Q203="","",IF($U$11="Bester",LARGE(Q203:T203,1),IF(AND(S203="",T203=""),"",SUM(LARGE(Q203:T203,{1;2;3})))))</f>
        <v/>
      </c>
      <c r="V203" s="140" t="str">
        <f t="shared" si="38"/>
        <v/>
      </c>
      <c r="W203" s="17"/>
      <c r="X203" s="140" t="str">
        <f t="shared" si="39"/>
        <v/>
      </c>
      <c r="Y203" s="21"/>
      <c r="Z203" s="26" t="str">
        <f t="shared" si="45"/>
        <v/>
      </c>
      <c r="AA203" s="27" t="str">
        <f t="shared" si="46"/>
        <v/>
      </c>
      <c r="AB203" s="27" t="str">
        <f t="shared" si="47"/>
        <v/>
      </c>
      <c r="AC203" s="25" t="str">
        <f t="shared" si="48"/>
        <v/>
      </c>
      <c r="AD203" s="19" t="str">
        <f t="shared" si="40"/>
        <v/>
      </c>
      <c r="AE203" s="142" t="str">
        <f t="shared" si="41"/>
        <v/>
      </c>
      <c r="AF203" s="28" t="str">
        <f t="shared" si="42"/>
        <v/>
      </c>
      <c r="AG203" s="29" t="str">
        <f t="shared" si="43"/>
        <v/>
      </c>
      <c r="AH203" s="30" t="str">
        <f t="shared" si="44"/>
        <v/>
      </c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</row>
    <row r="204" spans="2:49" ht="18" customHeight="1" x14ac:dyDescent="0.2">
      <c r="B204" s="106">
        <v>193</v>
      </c>
      <c r="C204" s="153"/>
      <c r="D204" s="184"/>
      <c r="E204" s="184"/>
      <c r="F204" s="185"/>
      <c r="G204" s="166" t="str">
        <f t="shared" si="35"/>
        <v/>
      </c>
      <c r="H204" s="48"/>
      <c r="I204" s="17"/>
      <c r="J204" s="140" t="str">
        <f t="shared" si="36"/>
        <v/>
      </c>
      <c r="K204" s="112"/>
      <c r="L204" s="108"/>
      <c r="M204" s="108"/>
      <c r="N204" s="108"/>
      <c r="O204" s="18" t="str" cm="1">
        <f t="array" ref="O204">IF(K204="","",IF($O$11="Bester",LARGE(K204:N204,1),IF(AND(M204="",N204=""),"",SUM(LARGE(K204:N204,{1;2;3})))))</f>
        <v/>
      </c>
      <c r="P204" s="140" t="str">
        <f t="shared" si="37"/>
        <v/>
      </c>
      <c r="Q204" s="112"/>
      <c r="R204" s="114"/>
      <c r="S204" s="114"/>
      <c r="T204" s="114"/>
      <c r="U204" s="19" t="str" cm="1">
        <f t="array" ref="U204">IF(Q204="","",IF($U$11="Bester",LARGE(Q204:T204,1),IF(AND(S204="",T204=""),"",SUM(LARGE(Q204:T204,{1;2;3})))))</f>
        <v/>
      </c>
      <c r="V204" s="140" t="str">
        <f t="shared" si="38"/>
        <v/>
      </c>
      <c r="W204" s="17"/>
      <c r="X204" s="140" t="str">
        <f t="shared" si="39"/>
        <v/>
      </c>
      <c r="Y204" s="21"/>
      <c r="Z204" s="26" t="str">
        <f t="shared" si="45"/>
        <v/>
      </c>
      <c r="AA204" s="27" t="str">
        <f t="shared" si="46"/>
        <v/>
      </c>
      <c r="AB204" s="27" t="str">
        <f t="shared" si="47"/>
        <v/>
      </c>
      <c r="AC204" s="25" t="str">
        <f t="shared" si="48"/>
        <v/>
      </c>
      <c r="AD204" s="19" t="str">
        <f t="shared" si="40"/>
        <v/>
      </c>
      <c r="AE204" s="142" t="str">
        <f t="shared" si="41"/>
        <v/>
      </c>
      <c r="AF204" s="28" t="str">
        <f t="shared" si="42"/>
        <v/>
      </c>
      <c r="AG204" s="29" t="str">
        <f t="shared" si="43"/>
        <v/>
      </c>
      <c r="AH204" s="30" t="str">
        <f t="shared" si="44"/>
        <v/>
      </c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</row>
    <row r="205" spans="2:49" ht="18" customHeight="1" x14ac:dyDescent="0.2">
      <c r="B205" s="106">
        <v>194</v>
      </c>
      <c r="C205" s="153"/>
      <c r="D205" s="184"/>
      <c r="E205" s="184"/>
      <c r="F205" s="185"/>
      <c r="G205" s="166" t="str">
        <f t="shared" ref="G205:G268" si="49">IF(AE205="","",IF(AE205&lt;AO$12,"Ehren",IF(AND(AE205&gt;=AO$12,AE205&lt;=AQ$12),"Sieger","Teiln.")))</f>
        <v/>
      </c>
      <c r="H205" s="48"/>
      <c r="I205" s="17"/>
      <c r="J205" s="140" t="str">
        <f t="shared" ref="J205:J268" si="50">IF(I205="","",RANK(I205,I$12:I$608,IF($I$11="Zeit",1,IF($I$11="Punkte",0,"Fehler"))))</f>
        <v/>
      </c>
      <c r="K205" s="112"/>
      <c r="L205" s="108"/>
      <c r="M205" s="108"/>
      <c r="N205" s="108"/>
      <c r="O205" s="18" t="str" cm="1">
        <f t="array" ref="O205">IF(K205="","",IF($O$11="Bester",LARGE(K205:N205,1),IF(AND(M205="",N205=""),"",SUM(LARGE(K205:N205,{1;2;3})))))</f>
        <v/>
      </c>
      <c r="P205" s="140" t="str">
        <f t="shared" ref="P205:P268" si="51">IF(O205="","",RANK(O205,O$12:O$608,0))</f>
        <v/>
      </c>
      <c r="Q205" s="112"/>
      <c r="R205" s="114"/>
      <c r="S205" s="114"/>
      <c r="T205" s="114"/>
      <c r="U205" s="19" t="str" cm="1">
        <f t="array" ref="U205">IF(Q205="","",IF($U$11="Bester",LARGE(Q205:T205,1),IF(AND(S205="",T205=""),"",SUM(LARGE(Q205:T205,{1;2;3})))))</f>
        <v/>
      </c>
      <c r="V205" s="140" t="str">
        <f t="shared" ref="V205:V268" si="52">IF(U205="","",RANK(U205,U$12:U$608,0))</f>
        <v/>
      </c>
      <c r="W205" s="17"/>
      <c r="X205" s="140" t="str">
        <f t="shared" ref="X205:X268" si="53">IF(W205="","",RANK(W205,W$12:W$608,IF($W$11="Zeit",1,IF($W$11="Punkte",0,"Fehler"))))</f>
        <v/>
      </c>
      <c r="Y205" s="21"/>
      <c r="Z205" s="26" t="str">
        <f t="shared" si="45"/>
        <v/>
      </c>
      <c r="AA205" s="27" t="str">
        <f t="shared" si="46"/>
        <v/>
      </c>
      <c r="AB205" s="27" t="str">
        <f t="shared" si="47"/>
        <v/>
      </c>
      <c r="AC205" s="25" t="str">
        <f t="shared" si="48"/>
        <v/>
      </c>
      <c r="AD205" s="19" t="str">
        <f t="shared" ref="AD205:AD268" si="54">IF(AND(Z205="",AA205="",AB205=""),"",SUM(Z205:AC205))</f>
        <v/>
      </c>
      <c r="AE205" s="142" t="str">
        <f t="shared" ref="AE205:AE268" si="55">IF(OR(AD205="",X205="",V205="",P205="",J205=""),"",RANK(AD205,AD$12:AD$608,1))</f>
        <v/>
      </c>
      <c r="AF205" s="28" t="str">
        <f t="shared" ref="AF205:AF268" si="56">IF(AE205="","",IF(AE205&lt;AO$12,"x",""))</f>
        <v/>
      </c>
      <c r="AG205" s="29" t="str">
        <f t="shared" ref="AG205:AG268" si="57">IF(AE205="","",IF(AND(AE205&gt;=AO$12,AE205&lt;=AQ$12),"x",""))</f>
        <v/>
      </c>
      <c r="AH205" s="30" t="str">
        <f t="shared" ref="AH205:AH268" si="58">IF(AE205="","",IF(AE205&gt;=AO$13,"x",""))</f>
        <v/>
      </c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</row>
    <row r="206" spans="2:49" ht="18" customHeight="1" x14ac:dyDescent="0.2">
      <c r="B206" s="106">
        <v>195</v>
      </c>
      <c r="C206" s="153"/>
      <c r="D206" s="184"/>
      <c r="E206" s="184"/>
      <c r="F206" s="185"/>
      <c r="G206" s="166" t="str">
        <f t="shared" si="49"/>
        <v/>
      </c>
      <c r="H206" s="48"/>
      <c r="I206" s="17"/>
      <c r="J206" s="140" t="str">
        <f t="shared" si="50"/>
        <v/>
      </c>
      <c r="K206" s="112"/>
      <c r="L206" s="108"/>
      <c r="M206" s="108"/>
      <c r="N206" s="108"/>
      <c r="O206" s="18" t="str" cm="1">
        <f t="array" ref="O206">IF(K206="","",IF($O$11="Bester",LARGE(K206:N206,1),IF(AND(M206="",N206=""),"",SUM(LARGE(K206:N206,{1;2;3})))))</f>
        <v/>
      </c>
      <c r="P206" s="140" t="str">
        <f t="shared" si="51"/>
        <v/>
      </c>
      <c r="Q206" s="112"/>
      <c r="R206" s="114"/>
      <c r="S206" s="114"/>
      <c r="T206" s="114"/>
      <c r="U206" s="19" t="str" cm="1">
        <f t="array" ref="U206">IF(Q206="","",IF($U$11="Bester",LARGE(Q206:T206,1),IF(AND(S206="",T206=""),"",SUM(LARGE(Q206:T206,{1;2;3})))))</f>
        <v/>
      </c>
      <c r="V206" s="140" t="str">
        <f t="shared" si="52"/>
        <v/>
      </c>
      <c r="W206" s="17"/>
      <c r="X206" s="140" t="str">
        <f t="shared" si="53"/>
        <v/>
      </c>
      <c r="Y206" s="21"/>
      <c r="Z206" s="26" t="str">
        <f t="shared" si="45"/>
        <v/>
      </c>
      <c r="AA206" s="27" t="str">
        <f t="shared" si="46"/>
        <v/>
      </c>
      <c r="AB206" s="27" t="str">
        <f t="shared" si="47"/>
        <v/>
      </c>
      <c r="AC206" s="25" t="str">
        <f t="shared" si="48"/>
        <v/>
      </c>
      <c r="AD206" s="19" t="str">
        <f t="shared" si="54"/>
        <v/>
      </c>
      <c r="AE206" s="142" t="str">
        <f t="shared" si="55"/>
        <v/>
      </c>
      <c r="AF206" s="28" t="str">
        <f t="shared" si="56"/>
        <v/>
      </c>
      <c r="AG206" s="29" t="str">
        <f t="shared" si="57"/>
        <v/>
      </c>
      <c r="AH206" s="30" t="str">
        <f t="shared" si="58"/>
        <v/>
      </c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</row>
    <row r="207" spans="2:49" ht="18" customHeight="1" x14ac:dyDescent="0.2">
      <c r="B207" s="106">
        <v>196</v>
      </c>
      <c r="C207" s="153"/>
      <c r="D207" s="184"/>
      <c r="E207" s="184"/>
      <c r="F207" s="185"/>
      <c r="G207" s="166" t="str">
        <f t="shared" si="49"/>
        <v/>
      </c>
      <c r="H207" s="48"/>
      <c r="I207" s="17"/>
      <c r="J207" s="140" t="str">
        <f t="shared" si="50"/>
        <v/>
      </c>
      <c r="K207" s="112"/>
      <c r="L207" s="108"/>
      <c r="M207" s="108"/>
      <c r="N207" s="108"/>
      <c r="O207" s="18" t="str" cm="1">
        <f t="array" ref="O207">IF(K207="","",IF($O$11="Bester",LARGE(K207:N207,1),IF(AND(M207="",N207=""),"",SUM(LARGE(K207:N207,{1;2;3})))))</f>
        <v/>
      </c>
      <c r="P207" s="140" t="str">
        <f t="shared" si="51"/>
        <v/>
      </c>
      <c r="Q207" s="112"/>
      <c r="R207" s="114"/>
      <c r="S207" s="114"/>
      <c r="T207" s="114"/>
      <c r="U207" s="19" t="str" cm="1">
        <f t="array" ref="U207">IF(Q207="","",IF($U$11="Bester",LARGE(Q207:T207,1),IF(AND(S207="",T207=""),"",SUM(LARGE(Q207:T207,{1;2;3})))))</f>
        <v/>
      </c>
      <c r="V207" s="140" t="str">
        <f t="shared" si="52"/>
        <v/>
      </c>
      <c r="W207" s="17"/>
      <c r="X207" s="140" t="str">
        <f t="shared" si="53"/>
        <v/>
      </c>
      <c r="Y207" s="21"/>
      <c r="Z207" s="26" t="str">
        <f t="shared" si="45"/>
        <v/>
      </c>
      <c r="AA207" s="27" t="str">
        <f t="shared" si="46"/>
        <v/>
      </c>
      <c r="AB207" s="27" t="str">
        <f t="shared" si="47"/>
        <v/>
      </c>
      <c r="AC207" s="25" t="str">
        <f t="shared" si="48"/>
        <v/>
      </c>
      <c r="AD207" s="19" t="str">
        <f t="shared" si="54"/>
        <v/>
      </c>
      <c r="AE207" s="142" t="str">
        <f t="shared" si="55"/>
        <v/>
      </c>
      <c r="AF207" s="28" t="str">
        <f t="shared" si="56"/>
        <v/>
      </c>
      <c r="AG207" s="29" t="str">
        <f t="shared" si="57"/>
        <v/>
      </c>
      <c r="AH207" s="30" t="str">
        <f t="shared" si="58"/>
        <v/>
      </c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</row>
    <row r="208" spans="2:49" ht="18" customHeight="1" x14ac:dyDescent="0.2">
      <c r="B208" s="106">
        <v>197</v>
      </c>
      <c r="C208" s="153"/>
      <c r="D208" s="184"/>
      <c r="E208" s="184"/>
      <c r="F208" s="185"/>
      <c r="G208" s="166" t="str">
        <f t="shared" si="49"/>
        <v/>
      </c>
      <c r="H208" s="48"/>
      <c r="I208" s="17"/>
      <c r="J208" s="140" t="str">
        <f t="shared" si="50"/>
        <v/>
      </c>
      <c r="K208" s="112"/>
      <c r="L208" s="108"/>
      <c r="M208" s="108"/>
      <c r="N208" s="108"/>
      <c r="O208" s="18" t="str" cm="1">
        <f t="array" ref="O208">IF(K208="","",IF($O$11="Bester",LARGE(K208:N208,1),IF(AND(M208="",N208=""),"",SUM(LARGE(K208:N208,{1;2;3})))))</f>
        <v/>
      </c>
      <c r="P208" s="140" t="str">
        <f t="shared" si="51"/>
        <v/>
      </c>
      <c r="Q208" s="112"/>
      <c r="R208" s="114"/>
      <c r="S208" s="114"/>
      <c r="T208" s="114"/>
      <c r="U208" s="19" t="str" cm="1">
        <f t="array" ref="U208">IF(Q208="","",IF($U$11="Bester",LARGE(Q208:T208,1),IF(AND(S208="",T208=""),"",SUM(LARGE(Q208:T208,{1;2;3})))))</f>
        <v/>
      </c>
      <c r="V208" s="140" t="str">
        <f t="shared" si="52"/>
        <v/>
      </c>
      <c r="W208" s="17"/>
      <c r="X208" s="140" t="str">
        <f t="shared" si="53"/>
        <v/>
      </c>
      <c r="Y208" s="21"/>
      <c r="Z208" s="26" t="str">
        <f t="shared" si="45"/>
        <v/>
      </c>
      <c r="AA208" s="27" t="str">
        <f t="shared" si="46"/>
        <v/>
      </c>
      <c r="AB208" s="27" t="str">
        <f t="shared" si="47"/>
        <v/>
      </c>
      <c r="AC208" s="25" t="str">
        <f t="shared" si="48"/>
        <v/>
      </c>
      <c r="AD208" s="19" t="str">
        <f t="shared" si="54"/>
        <v/>
      </c>
      <c r="AE208" s="142" t="str">
        <f t="shared" si="55"/>
        <v/>
      </c>
      <c r="AF208" s="28" t="str">
        <f t="shared" si="56"/>
        <v/>
      </c>
      <c r="AG208" s="29" t="str">
        <f t="shared" si="57"/>
        <v/>
      </c>
      <c r="AH208" s="30" t="str">
        <f t="shared" si="58"/>
        <v/>
      </c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</row>
    <row r="209" spans="2:49" ht="18" customHeight="1" x14ac:dyDescent="0.2">
      <c r="B209" s="106">
        <v>198</v>
      </c>
      <c r="C209" s="153"/>
      <c r="D209" s="184"/>
      <c r="E209" s="184"/>
      <c r="F209" s="185"/>
      <c r="G209" s="166" t="str">
        <f t="shared" si="49"/>
        <v/>
      </c>
      <c r="H209" s="48"/>
      <c r="I209" s="17"/>
      <c r="J209" s="140" t="str">
        <f t="shared" si="50"/>
        <v/>
      </c>
      <c r="K209" s="112"/>
      <c r="L209" s="108"/>
      <c r="M209" s="108"/>
      <c r="N209" s="108"/>
      <c r="O209" s="18" t="str" cm="1">
        <f t="array" ref="O209">IF(K209="","",IF($O$11="Bester",LARGE(K209:N209,1),IF(AND(M209="",N209=""),"",SUM(LARGE(K209:N209,{1;2;3})))))</f>
        <v/>
      </c>
      <c r="P209" s="140" t="str">
        <f t="shared" si="51"/>
        <v/>
      </c>
      <c r="Q209" s="112"/>
      <c r="R209" s="114"/>
      <c r="S209" s="114"/>
      <c r="T209" s="114"/>
      <c r="U209" s="19" t="str" cm="1">
        <f t="array" ref="U209">IF(Q209="","",IF($U$11="Bester",LARGE(Q209:T209,1),IF(AND(S209="",T209=""),"",SUM(LARGE(Q209:T209,{1;2;3})))))</f>
        <v/>
      </c>
      <c r="V209" s="140" t="str">
        <f t="shared" si="52"/>
        <v/>
      </c>
      <c r="W209" s="17"/>
      <c r="X209" s="140" t="str">
        <f t="shared" si="53"/>
        <v/>
      </c>
      <c r="Y209" s="21"/>
      <c r="Z209" s="26" t="str">
        <f t="shared" si="45"/>
        <v/>
      </c>
      <c r="AA209" s="27" t="str">
        <f t="shared" si="46"/>
        <v/>
      </c>
      <c r="AB209" s="27" t="str">
        <f t="shared" si="47"/>
        <v/>
      </c>
      <c r="AC209" s="25" t="str">
        <f t="shared" si="48"/>
        <v/>
      </c>
      <c r="AD209" s="19" t="str">
        <f t="shared" si="54"/>
        <v/>
      </c>
      <c r="AE209" s="142" t="str">
        <f t="shared" si="55"/>
        <v/>
      </c>
      <c r="AF209" s="28" t="str">
        <f t="shared" si="56"/>
        <v/>
      </c>
      <c r="AG209" s="29" t="str">
        <f t="shared" si="57"/>
        <v/>
      </c>
      <c r="AH209" s="30" t="str">
        <f t="shared" si="58"/>
        <v/>
      </c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</row>
    <row r="210" spans="2:49" ht="18" customHeight="1" x14ac:dyDescent="0.2">
      <c r="B210" s="106">
        <v>199</v>
      </c>
      <c r="C210" s="153"/>
      <c r="D210" s="184"/>
      <c r="E210" s="184"/>
      <c r="F210" s="185"/>
      <c r="G210" s="166" t="str">
        <f t="shared" si="49"/>
        <v/>
      </c>
      <c r="H210" s="48"/>
      <c r="I210" s="17"/>
      <c r="J210" s="140" t="str">
        <f t="shared" si="50"/>
        <v/>
      </c>
      <c r="K210" s="112"/>
      <c r="L210" s="108"/>
      <c r="M210" s="108"/>
      <c r="N210" s="108"/>
      <c r="O210" s="18" t="str" cm="1">
        <f t="array" ref="O210">IF(K210="","",IF($O$11="Bester",LARGE(K210:N210,1),IF(AND(M210="",N210=""),"",SUM(LARGE(K210:N210,{1;2;3})))))</f>
        <v/>
      </c>
      <c r="P210" s="140" t="str">
        <f t="shared" si="51"/>
        <v/>
      </c>
      <c r="Q210" s="112"/>
      <c r="R210" s="114"/>
      <c r="S210" s="114"/>
      <c r="T210" s="114"/>
      <c r="U210" s="19" t="str" cm="1">
        <f t="array" ref="U210">IF(Q210="","",IF($U$11="Bester",LARGE(Q210:T210,1),IF(AND(S210="",T210=""),"",SUM(LARGE(Q210:T210,{1;2;3})))))</f>
        <v/>
      </c>
      <c r="V210" s="140" t="str">
        <f t="shared" si="52"/>
        <v/>
      </c>
      <c r="W210" s="17"/>
      <c r="X210" s="140" t="str">
        <f t="shared" si="53"/>
        <v/>
      </c>
      <c r="Y210" s="21"/>
      <c r="Z210" s="26" t="str">
        <f t="shared" si="45"/>
        <v/>
      </c>
      <c r="AA210" s="27" t="str">
        <f t="shared" si="46"/>
        <v/>
      </c>
      <c r="AB210" s="27" t="str">
        <f t="shared" si="47"/>
        <v/>
      </c>
      <c r="AC210" s="25" t="str">
        <f t="shared" si="48"/>
        <v/>
      </c>
      <c r="AD210" s="19" t="str">
        <f t="shared" si="54"/>
        <v/>
      </c>
      <c r="AE210" s="142" t="str">
        <f t="shared" si="55"/>
        <v/>
      </c>
      <c r="AF210" s="28" t="str">
        <f t="shared" si="56"/>
        <v/>
      </c>
      <c r="AG210" s="29" t="str">
        <f t="shared" si="57"/>
        <v/>
      </c>
      <c r="AH210" s="30" t="str">
        <f t="shared" si="58"/>
        <v/>
      </c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</row>
    <row r="211" spans="2:49" ht="18" customHeight="1" x14ac:dyDescent="0.2">
      <c r="B211" s="106">
        <v>200</v>
      </c>
      <c r="C211" s="153"/>
      <c r="D211" s="184"/>
      <c r="E211" s="184"/>
      <c r="F211" s="185"/>
      <c r="G211" s="166" t="str">
        <f t="shared" si="49"/>
        <v/>
      </c>
      <c r="H211" s="48"/>
      <c r="I211" s="17"/>
      <c r="J211" s="140" t="str">
        <f t="shared" si="50"/>
        <v/>
      </c>
      <c r="K211" s="112"/>
      <c r="L211" s="108"/>
      <c r="M211" s="108"/>
      <c r="N211" s="108"/>
      <c r="O211" s="18" t="str" cm="1">
        <f t="array" ref="O211">IF(K211="","",IF($O$11="Bester",LARGE(K211:N211,1),IF(AND(M211="",N211=""),"",SUM(LARGE(K211:N211,{1;2;3})))))</f>
        <v/>
      </c>
      <c r="P211" s="140" t="str">
        <f t="shared" si="51"/>
        <v/>
      </c>
      <c r="Q211" s="112"/>
      <c r="R211" s="114"/>
      <c r="S211" s="114"/>
      <c r="T211" s="114"/>
      <c r="U211" s="19" t="str" cm="1">
        <f t="array" ref="U211">IF(Q211="","",IF($U$11="Bester",LARGE(Q211:T211,1),IF(AND(S211="",T211=""),"",SUM(LARGE(Q211:T211,{1;2;3})))))</f>
        <v/>
      </c>
      <c r="V211" s="140" t="str">
        <f t="shared" si="52"/>
        <v/>
      </c>
      <c r="W211" s="17"/>
      <c r="X211" s="140" t="str">
        <f t="shared" si="53"/>
        <v/>
      </c>
      <c r="Y211" s="21"/>
      <c r="Z211" s="26" t="str">
        <f t="shared" si="45"/>
        <v/>
      </c>
      <c r="AA211" s="27" t="str">
        <f t="shared" si="46"/>
        <v/>
      </c>
      <c r="AB211" s="27" t="str">
        <f t="shared" si="47"/>
        <v/>
      </c>
      <c r="AC211" s="25" t="str">
        <f t="shared" si="48"/>
        <v/>
      </c>
      <c r="AD211" s="19" t="str">
        <f t="shared" si="54"/>
        <v/>
      </c>
      <c r="AE211" s="142" t="str">
        <f t="shared" si="55"/>
        <v/>
      </c>
      <c r="AF211" s="28" t="str">
        <f t="shared" si="56"/>
        <v/>
      </c>
      <c r="AG211" s="29" t="str">
        <f t="shared" si="57"/>
        <v/>
      </c>
      <c r="AH211" s="30" t="str">
        <f t="shared" si="58"/>
        <v/>
      </c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</row>
    <row r="212" spans="2:49" ht="18" customHeight="1" x14ac:dyDescent="0.2">
      <c r="B212" s="106">
        <v>201</v>
      </c>
      <c r="C212" s="153"/>
      <c r="D212" s="184"/>
      <c r="E212" s="184"/>
      <c r="F212" s="185"/>
      <c r="G212" s="166" t="str">
        <f t="shared" si="49"/>
        <v/>
      </c>
      <c r="H212" s="48"/>
      <c r="I212" s="17"/>
      <c r="J212" s="140" t="str">
        <f t="shared" si="50"/>
        <v/>
      </c>
      <c r="K212" s="112"/>
      <c r="L212" s="108"/>
      <c r="M212" s="108"/>
      <c r="N212" s="108"/>
      <c r="O212" s="18" t="str" cm="1">
        <f t="array" ref="O212">IF(K212="","",IF($O$11="Bester",LARGE(K212:N212,1),IF(AND(M212="",N212=""),"",SUM(LARGE(K212:N212,{1;2;3})))))</f>
        <v/>
      </c>
      <c r="P212" s="140" t="str">
        <f t="shared" si="51"/>
        <v/>
      </c>
      <c r="Q212" s="112"/>
      <c r="R212" s="114"/>
      <c r="S212" s="114"/>
      <c r="T212" s="114"/>
      <c r="U212" s="19" t="str" cm="1">
        <f t="array" ref="U212">IF(Q212="","",IF($U$11="Bester",LARGE(Q212:T212,1),IF(AND(S212="",T212=""),"",SUM(LARGE(Q212:T212,{1;2;3})))))</f>
        <v/>
      </c>
      <c r="V212" s="140" t="str">
        <f t="shared" si="52"/>
        <v/>
      </c>
      <c r="W212" s="17"/>
      <c r="X212" s="140" t="str">
        <f t="shared" si="53"/>
        <v/>
      </c>
      <c r="Y212" s="21"/>
      <c r="Z212" s="26" t="str">
        <f t="shared" si="45"/>
        <v/>
      </c>
      <c r="AA212" s="27" t="str">
        <f t="shared" si="46"/>
        <v/>
      </c>
      <c r="AB212" s="27" t="str">
        <f t="shared" si="47"/>
        <v/>
      </c>
      <c r="AC212" s="25" t="str">
        <f t="shared" si="48"/>
        <v/>
      </c>
      <c r="AD212" s="19" t="str">
        <f t="shared" si="54"/>
        <v/>
      </c>
      <c r="AE212" s="142" t="str">
        <f t="shared" si="55"/>
        <v/>
      </c>
      <c r="AF212" s="28" t="str">
        <f t="shared" si="56"/>
        <v/>
      </c>
      <c r="AG212" s="29" t="str">
        <f t="shared" si="57"/>
        <v/>
      </c>
      <c r="AH212" s="30" t="str">
        <f t="shared" si="58"/>
        <v/>
      </c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</row>
    <row r="213" spans="2:49" ht="18" customHeight="1" x14ac:dyDescent="0.2">
      <c r="B213" s="106">
        <v>202</v>
      </c>
      <c r="C213" s="153"/>
      <c r="D213" s="184"/>
      <c r="E213" s="184"/>
      <c r="F213" s="185"/>
      <c r="G213" s="166" t="str">
        <f t="shared" si="49"/>
        <v/>
      </c>
      <c r="H213" s="48"/>
      <c r="I213" s="17"/>
      <c r="J213" s="140" t="str">
        <f t="shared" si="50"/>
        <v/>
      </c>
      <c r="K213" s="112"/>
      <c r="L213" s="108"/>
      <c r="M213" s="108"/>
      <c r="N213" s="108"/>
      <c r="O213" s="18" t="str" cm="1">
        <f t="array" ref="O213">IF(K213="","",IF($O$11="Bester",LARGE(K213:N213,1),IF(AND(M213="",N213=""),"",SUM(LARGE(K213:N213,{1;2;3})))))</f>
        <v/>
      </c>
      <c r="P213" s="140" t="str">
        <f t="shared" si="51"/>
        <v/>
      </c>
      <c r="Q213" s="112"/>
      <c r="R213" s="114"/>
      <c r="S213" s="114"/>
      <c r="T213" s="114"/>
      <c r="U213" s="19" t="str" cm="1">
        <f t="array" ref="U213">IF(Q213="","",IF($U$11="Bester",LARGE(Q213:T213,1),IF(AND(S213="",T213=""),"",SUM(LARGE(Q213:T213,{1;2;3})))))</f>
        <v/>
      </c>
      <c r="V213" s="140" t="str">
        <f t="shared" si="52"/>
        <v/>
      </c>
      <c r="W213" s="17"/>
      <c r="X213" s="140" t="str">
        <f t="shared" si="53"/>
        <v/>
      </c>
      <c r="Y213" s="21"/>
      <c r="Z213" s="26" t="str">
        <f t="shared" si="45"/>
        <v/>
      </c>
      <c r="AA213" s="27" t="str">
        <f t="shared" si="46"/>
        <v/>
      </c>
      <c r="AB213" s="27" t="str">
        <f t="shared" si="47"/>
        <v/>
      </c>
      <c r="AC213" s="25" t="str">
        <f t="shared" si="48"/>
        <v/>
      </c>
      <c r="AD213" s="19" t="str">
        <f t="shared" si="54"/>
        <v/>
      </c>
      <c r="AE213" s="142" t="str">
        <f t="shared" si="55"/>
        <v/>
      </c>
      <c r="AF213" s="28" t="str">
        <f t="shared" si="56"/>
        <v/>
      </c>
      <c r="AG213" s="29" t="str">
        <f t="shared" si="57"/>
        <v/>
      </c>
      <c r="AH213" s="30" t="str">
        <f t="shared" si="58"/>
        <v/>
      </c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</row>
    <row r="214" spans="2:49" ht="18" customHeight="1" x14ac:dyDescent="0.2">
      <c r="B214" s="106">
        <v>203</v>
      </c>
      <c r="C214" s="153"/>
      <c r="D214" s="184"/>
      <c r="E214" s="184"/>
      <c r="F214" s="185"/>
      <c r="G214" s="166" t="str">
        <f t="shared" si="49"/>
        <v/>
      </c>
      <c r="H214" s="48"/>
      <c r="I214" s="17"/>
      <c r="J214" s="140" t="str">
        <f t="shared" si="50"/>
        <v/>
      </c>
      <c r="K214" s="112"/>
      <c r="L214" s="108"/>
      <c r="M214" s="108"/>
      <c r="N214" s="108"/>
      <c r="O214" s="18" t="str" cm="1">
        <f t="array" ref="O214">IF(K214="","",IF($O$11="Bester",LARGE(K214:N214,1),IF(AND(M214="",N214=""),"",SUM(LARGE(K214:N214,{1;2;3})))))</f>
        <v/>
      </c>
      <c r="P214" s="140" t="str">
        <f t="shared" si="51"/>
        <v/>
      </c>
      <c r="Q214" s="112"/>
      <c r="R214" s="114"/>
      <c r="S214" s="114"/>
      <c r="T214" s="114"/>
      <c r="U214" s="19" t="str" cm="1">
        <f t="array" ref="U214">IF(Q214="","",IF($U$11="Bester",LARGE(Q214:T214,1),IF(AND(S214="",T214=""),"",SUM(LARGE(Q214:T214,{1;2;3})))))</f>
        <v/>
      </c>
      <c r="V214" s="140" t="str">
        <f t="shared" si="52"/>
        <v/>
      </c>
      <c r="W214" s="17"/>
      <c r="X214" s="140" t="str">
        <f t="shared" si="53"/>
        <v/>
      </c>
      <c r="Y214" s="21"/>
      <c r="Z214" s="26" t="str">
        <f t="shared" si="45"/>
        <v/>
      </c>
      <c r="AA214" s="27" t="str">
        <f t="shared" si="46"/>
        <v/>
      </c>
      <c r="AB214" s="27" t="str">
        <f t="shared" si="47"/>
        <v/>
      </c>
      <c r="AC214" s="25" t="str">
        <f t="shared" si="48"/>
        <v/>
      </c>
      <c r="AD214" s="19" t="str">
        <f t="shared" si="54"/>
        <v/>
      </c>
      <c r="AE214" s="142" t="str">
        <f t="shared" si="55"/>
        <v/>
      </c>
      <c r="AF214" s="28" t="str">
        <f t="shared" si="56"/>
        <v/>
      </c>
      <c r="AG214" s="29" t="str">
        <f t="shared" si="57"/>
        <v/>
      </c>
      <c r="AH214" s="30" t="str">
        <f t="shared" si="58"/>
        <v/>
      </c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</row>
    <row r="215" spans="2:49" ht="18" customHeight="1" x14ac:dyDescent="0.2">
      <c r="B215" s="106">
        <v>204</v>
      </c>
      <c r="C215" s="153"/>
      <c r="D215" s="184"/>
      <c r="E215" s="184"/>
      <c r="F215" s="185"/>
      <c r="G215" s="166" t="str">
        <f t="shared" si="49"/>
        <v/>
      </c>
      <c r="H215" s="48"/>
      <c r="I215" s="17"/>
      <c r="J215" s="140" t="str">
        <f t="shared" si="50"/>
        <v/>
      </c>
      <c r="K215" s="112"/>
      <c r="L215" s="108"/>
      <c r="M215" s="108"/>
      <c r="N215" s="108"/>
      <c r="O215" s="18" t="str" cm="1">
        <f t="array" ref="O215">IF(K215="","",IF($O$11="Bester",LARGE(K215:N215,1),IF(AND(M215="",N215=""),"",SUM(LARGE(K215:N215,{1;2;3})))))</f>
        <v/>
      </c>
      <c r="P215" s="140" t="str">
        <f t="shared" si="51"/>
        <v/>
      </c>
      <c r="Q215" s="112"/>
      <c r="R215" s="114"/>
      <c r="S215" s="114"/>
      <c r="T215" s="114"/>
      <c r="U215" s="19" t="str" cm="1">
        <f t="array" ref="U215">IF(Q215="","",IF($U$11="Bester",LARGE(Q215:T215,1),IF(AND(S215="",T215=""),"",SUM(LARGE(Q215:T215,{1;2;3})))))</f>
        <v/>
      </c>
      <c r="V215" s="140" t="str">
        <f t="shared" si="52"/>
        <v/>
      </c>
      <c r="W215" s="17"/>
      <c r="X215" s="140" t="str">
        <f t="shared" si="53"/>
        <v/>
      </c>
      <c r="Y215" s="21"/>
      <c r="Z215" s="26" t="str">
        <f t="shared" si="45"/>
        <v/>
      </c>
      <c r="AA215" s="27" t="str">
        <f t="shared" si="46"/>
        <v/>
      </c>
      <c r="AB215" s="27" t="str">
        <f t="shared" si="47"/>
        <v/>
      </c>
      <c r="AC215" s="25" t="str">
        <f t="shared" si="48"/>
        <v/>
      </c>
      <c r="AD215" s="19" t="str">
        <f t="shared" si="54"/>
        <v/>
      </c>
      <c r="AE215" s="142" t="str">
        <f t="shared" si="55"/>
        <v/>
      </c>
      <c r="AF215" s="28" t="str">
        <f t="shared" si="56"/>
        <v/>
      </c>
      <c r="AG215" s="29" t="str">
        <f t="shared" si="57"/>
        <v/>
      </c>
      <c r="AH215" s="30" t="str">
        <f t="shared" si="58"/>
        <v/>
      </c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</row>
    <row r="216" spans="2:49" ht="18" customHeight="1" x14ac:dyDescent="0.2">
      <c r="B216" s="106">
        <v>205</v>
      </c>
      <c r="C216" s="153"/>
      <c r="D216" s="184"/>
      <c r="E216" s="184"/>
      <c r="F216" s="185"/>
      <c r="G216" s="166" t="str">
        <f t="shared" si="49"/>
        <v/>
      </c>
      <c r="H216" s="48"/>
      <c r="I216" s="17"/>
      <c r="J216" s="140" t="str">
        <f t="shared" si="50"/>
        <v/>
      </c>
      <c r="K216" s="112"/>
      <c r="L216" s="108"/>
      <c r="M216" s="108"/>
      <c r="N216" s="108"/>
      <c r="O216" s="18" t="str" cm="1">
        <f t="array" ref="O216">IF(K216="","",IF($O$11="Bester",LARGE(K216:N216,1),IF(AND(M216="",N216=""),"",SUM(LARGE(K216:N216,{1;2;3})))))</f>
        <v/>
      </c>
      <c r="P216" s="140" t="str">
        <f t="shared" si="51"/>
        <v/>
      </c>
      <c r="Q216" s="112"/>
      <c r="R216" s="114"/>
      <c r="S216" s="114"/>
      <c r="T216" s="114"/>
      <c r="U216" s="19" t="str" cm="1">
        <f t="array" ref="U216">IF(Q216="","",IF($U$11="Bester",LARGE(Q216:T216,1),IF(AND(S216="",T216=""),"",SUM(LARGE(Q216:T216,{1;2;3})))))</f>
        <v/>
      </c>
      <c r="V216" s="140" t="str">
        <f t="shared" si="52"/>
        <v/>
      </c>
      <c r="W216" s="17"/>
      <c r="X216" s="140" t="str">
        <f t="shared" si="53"/>
        <v/>
      </c>
      <c r="Y216" s="21"/>
      <c r="Z216" s="26" t="str">
        <f t="shared" si="45"/>
        <v/>
      </c>
      <c r="AA216" s="27" t="str">
        <f t="shared" si="46"/>
        <v/>
      </c>
      <c r="AB216" s="27" t="str">
        <f t="shared" si="47"/>
        <v/>
      </c>
      <c r="AC216" s="25" t="str">
        <f t="shared" si="48"/>
        <v/>
      </c>
      <c r="AD216" s="19" t="str">
        <f t="shared" si="54"/>
        <v/>
      </c>
      <c r="AE216" s="142" t="str">
        <f t="shared" si="55"/>
        <v/>
      </c>
      <c r="AF216" s="28" t="str">
        <f t="shared" si="56"/>
        <v/>
      </c>
      <c r="AG216" s="29" t="str">
        <f t="shared" si="57"/>
        <v/>
      </c>
      <c r="AH216" s="30" t="str">
        <f t="shared" si="58"/>
        <v/>
      </c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</row>
    <row r="217" spans="2:49" ht="18" customHeight="1" x14ac:dyDescent="0.2">
      <c r="B217" s="106">
        <v>206</v>
      </c>
      <c r="C217" s="153"/>
      <c r="D217" s="184"/>
      <c r="E217" s="184"/>
      <c r="F217" s="185"/>
      <c r="G217" s="166" t="str">
        <f t="shared" si="49"/>
        <v/>
      </c>
      <c r="H217" s="48"/>
      <c r="I217" s="17"/>
      <c r="J217" s="140" t="str">
        <f t="shared" si="50"/>
        <v/>
      </c>
      <c r="K217" s="112"/>
      <c r="L217" s="108"/>
      <c r="M217" s="108"/>
      <c r="N217" s="108"/>
      <c r="O217" s="18" t="str" cm="1">
        <f t="array" ref="O217">IF(K217="","",IF($O$11="Bester",LARGE(K217:N217,1),IF(AND(M217="",N217=""),"",SUM(LARGE(K217:N217,{1;2;3})))))</f>
        <v/>
      </c>
      <c r="P217" s="140" t="str">
        <f t="shared" si="51"/>
        <v/>
      </c>
      <c r="Q217" s="112"/>
      <c r="R217" s="114"/>
      <c r="S217" s="114"/>
      <c r="T217" s="114"/>
      <c r="U217" s="19" t="str" cm="1">
        <f t="array" ref="U217">IF(Q217="","",IF($U$11="Bester",LARGE(Q217:T217,1),IF(AND(S217="",T217=""),"",SUM(LARGE(Q217:T217,{1;2;3})))))</f>
        <v/>
      </c>
      <c r="V217" s="140" t="str">
        <f t="shared" si="52"/>
        <v/>
      </c>
      <c r="W217" s="17"/>
      <c r="X217" s="140" t="str">
        <f t="shared" si="53"/>
        <v/>
      </c>
      <c r="Y217" s="21"/>
      <c r="Z217" s="26" t="str">
        <f t="shared" si="45"/>
        <v/>
      </c>
      <c r="AA217" s="27" t="str">
        <f t="shared" si="46"/>
        <v/>
      </c>
      <c r="AB217" s="27" t="str">
        <f t="shared" si="47"/>
        <v/>
      </c>
      <c r="AC217" s="25" t="str">
        <f t="shared" si="48"/>
        <v/>
      </c>
      <c r="AD217" s="19" t="str">
        <f t="shared" si="54"/>
        <v/>
      </c>
      <c r="AE217" s="142" t="str">
        <f t="shared" si="55"/>
        <v/>
      </c>
      <c r="AF217" s="28" t="str">
        <f t="shared" si="56"/>
        <v/>
      </c>
      <c r="AG217" s="29" t="str">
        <f t="shared" si="57"/>
        <v/>
      </c>
      <c r="AH217" s="30" t="str">
        <f t="shared" si="58"/>
        <v/>
      </c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</row>
    <row r="218" spans="2:49" ht="18" customHeight="1" x14ac:dyDescent="0.2">
      <c r="B218" s="106">
        <v>207</v>
      </c>
      <c r="C218" s="153"/>
      <c r="D218" s="184"/>
      <c r="E218" s="184"/>
      <c r="F218" s="185"/>
      <c r="G218" s="166" t="str">
        <f t="shared" si="49"/>
        <v/>
      </c>
      <c r="H218" s="48"/>
      <c r="I218" s="17"/>
      <c r="J218" s="140" t="str">
        <f t="shared" si="50"/>
        <v/>
      </c>
      <c r="K218" s="112"/>
      <c r="L218" s="108"/>
      <c r="M218" s="108"/>
      <c r="N218" s="108"/>
      <c r="O218" s="18" t="str" cm="1">
        <f t="array" ref="O218">IF(K218="","",IF($O$11="Bester",LARGE(K218:N218,1),IF(AND(M218="",N218=""),"",SUM(LARGE(K218:N218,{1;2;3})))))</f>
        <v/>
      </c>
      <c r="P218" s="140" t="str">
        <f t="shared" si="51"/>
        <v/>
      </c>
      <c r="Q218" s="112"/>
      <c r="R218" s="114"/>
      <c r="S218" s="114"/>
      <c r="T218" s="114"/>
      <c r="U218" s="19" t="str" cm="1">
        <f t="array" ref="U218">IF(Q218="","",IF($U$11="Bester",LARGE(Q218:T218,1),IF(AND(S218="",T218=""),"",SUM(LARGE(Q218:T218,{1;2;3})))))</f>
        <v/>
      </c>
      <c r="V218" s="140" t="str">
        <f t="shared" si="52"/>
        <v/>
      </c>
      <c r="W218" s="17"/>
      <c r="X218" s="140" t="str">
        <f t="shared" si="53"/>
        <v/>
      </c>
      <c r="Y218" s="21"/>
      <c r="Z218" s="26" t="str">
        <f t="shared" si="45"/>
        <v/>
      </c>
      <c r="AA218" s="27" t="str">
        <f t="shared" si="46"/>
        <v/>
      </c>
      <c r="AB218" s="27" t="str">
        <f t="shared" si="47"/>
        <v/>
      </c>
      <c r="AC218" s="25" t="str">
        <f t="shared" si="48"/>
        <v/>
      </c>
      <c r="AD218" s="19" t="str">
        <f t="shared" si="54"/>
        <v/>
      </c>
      <c r="AE218" s="142" t="str">
        <f t="shared" si="55"/>
        <v/>
      </c>
      <c r="AF218" s="28" t="str">
        <f t="shared" si="56"/>
        <v/>
      </c>
      <c r="AG218" s="29" t="str">
        <f t="shared" si="57"/>
        <v/>
      </c>
      <c r="AH218" s="30" t="str">
        <f t="shared" si="58"/>
        <v/>
      </c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</row>
    <row r="219" spans="2:49" ht="18" customHeight="1" x14ac:dyDescent="0.2">
      <c r="B219" s="106">
        <v>208</v>
      </c>
      <c r="C219" s="153"/>
      <c r="D219" s="184"/>
      <c r="E219" s="184"/>
      <c r="F219" s="185"/>
      <c r="G219" s="166" t="str">
        <f t="shared" si="49"/>
        <v/>
      </c>
      <c r="H219" s="48"/>
      <c r="I219" s="17"/>
      <c r="J219" s="140" t="str">
        <f t="shared" si="50"/>
        <v/>
      </c>
      <c r="K219" s="112"/>
      <c r="L219" s="108"/>
      <c r="M219" s="108"/>
      <c r="N219" s="108"/>
      <c r="O219" s="18" t="str" cm="1">
        <f t="array" ref="O219">IF(K219="","",IF($O$11="Bester",LARGE(K219:N219,1),IF(AND(M219="",N219=""),"",SUM(LARGE(K219:N219,{1;2;3})))))</f>
        <v/>
      </c>
      <c r="P219" s="140" t="str">
        <f t="shared" si="51"/>
        <v/>
      </c>
      <c r="Q219" s="112"/>
      <c r="R219" s="114"/>
      <c r="S219" s="114"/>
      <c r="T219" s="114"/>
      <c r="U219" s="19" t="str" cm="1">
        <f t="array" ref="U219">IF(Q219="","",IF($U$11="Bester",LARGE(Q219:T219,1),IF(AND(S219="",T219=""),"",SUM(LARGE(Q219:T219,{1;2;3})))))</f>
        <v/>
      </c>
      <c r="V219" s="140" t="str">
        <f t="shared" si="52"/>
        <v/>
      </c>
      <c r="W219" s="17"/>
      <c r="X219" s="140" t="str">
        <f t="shared" si="53"/>
        <v/>
      </c>
      <c r="Y219" s="21"/>
      <c r="Z219" s="26" t="str">
        <f t="shared" si="45"/>
        <v/>
      </c>
      <c r="AA219" s="27" t="str">
        <f t="shared" si="46"/>
        <v/>
      </c>
      <c r="AB219" s="27" t="str">
        <f t="shared" si="47"/>
        <v/>
      </c>
      <c r="AC219" s="25" t="str">
        <f t="shared" si="48"/>
        <v/>
      </c>
      <c r="AD219" s="19" t="str">
        <f t="shared" si="54"/>
        <v/>
      </c>
      <c r="AE219" s="142" t="str">
        <f t="shared" si="55"/>
        <v/>
      </c>
      <c r="AF219" s="28" t="str">
        <f t="shared" si="56"/>
        <v/>
      </c>
      <c r="AG219" s="29" t="str">
        <f t="shared" si="57"/>
        <v/>
      </c>
      <c r="AH219" s="30" t="str">
        <f t="shared" si="58"/>
        <v/>
      </c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</row>
    <row r="220" spans="2:49" ht="18" customHeight="1" x14ac:dyDescent="0.2">
      <c r="B220" s="106">
        <v>209</v>
      </c>
      <c r="C220" s="153"/>
      <c r="D220" s="184"/>
      <c r="E220" s="184"/>
      <c r="F220" s="185"/>
      <c r="G220" s="166" t="str">
        <f t="shared" si="49"/>
        <v/>
      </c>
      <c r="H220" s="48"/>
      <c r="I220" s="17"/>
      <c r="J220" s="140" t="str">
        <f t="shared" si="50"/>
        <v/>
      </c>
      <c r="K220" s="112"/>
      <c r="L220" s="108"/>
      <c r="M220" s="108"/>
      <c r="N220" s="108"/>
      <c r="O220" s="18" t="str" cm="1">
        <f t="array" ref="O220">IF(K220="","",IF($O$11="Bester",LARGE(K220:N220,1),IF(AND(M220="",N220=""),"",SUM(LARGE(K220:N220,{1;2;3})))))</f>
        <v/>
      </c>
      <c r="P220" s="140" t="str">
        <f t="shared" si="51"/>
        <v/>
      </c>
      <c r="Q220" s="112"/>
      <c r="R220" s="114"/>
      <c r="S220" s="114"/>
      <c r="T220" s="114"/>
      <c r="U220" s="19" t="str" cm="1">
        <f t="array" ref="U220">IF(Q220="","",IF($U$11="Bester",LARGE(Q220:T220,1),IF(AND(S220="",T220=""),"",SUM(LARGE(Q220:T220,{1;2;3})))))</f>
        <v/>
      </c>
      <c r="V220" s="140" t="str">
        <f t="shared" si="52"/>
        <v/>
      </c>
      <c r="W220" s="17"/>
      <c r="X220" s="140" t="str">
        <f t="shared" si="53"/>
        <v/>
      </c>
      <c r="Y220" s="21"/>
      <c r="Z220" s="26" t="str">
        <f t="shared" si="45"/>
        <v/>
      </c>
      <c r="AA220" s="27" t="str">
        <f t="shared" si="46"/>
        <v/>
      </c>
      <c r="AB220" s="27" t="str">
        <f t="shared" si="47"/>
        <v/>
      </c>
      <c r="AC220" s="25" t="str">
        <f t="shared" si="48"/>
        <v/>
      </c>
      <c r="AD220" s="19" t="str">
        <f t="shared" si="54"/>
        <v/>
      </c>
      <c r="AE220" s="142" t="str">
        <f t="shared" si="55"/>
        <v/>
      </c>
      <c r="AF220" s="28" t="str">
        <f t="shared" si="56"/>
        <v/>
      </c>
      <c r="AG220" s="29" t="str">
        <f t="shared" si="57"/>
        <v/>
      </c>
      <c r="AH220" s="30" t="str">
        <f t="shared" si="58"/>
        <v/>
      </c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</row>
    <row r="221" spans="2:49" ht="18" customHeight="1" x14ac:dyDescent="0.2">
      <c r="B221" s="106">
        <v>210</v>
      </c>
      <c r="C221" s="153"/>
      <c r="D221" s="184"/>
      <c r="E221" s="184"/>
      <c r="F221" s="185"/>
      <c r="G221" s="166" t="str">
        <f t="shared" si="49"/>
        <v/>
      </c>
      <c r="H221" s="48"/>
      <c r="I221" s="17"/>
      <c r="J221" s="140" t="str">
        <f t="shared" si="50"/>
        <v/>
      </c>
      <c r="K221" s="112"/>
      <c r="L221" s="108"/>
      <c r="M221" s="108"/>
      <c r="N221" s="108"/>
      <c r="O221" s="18" t="str" cm="1">
        <f t="array" ref="O221">IF(K221="","",IF($O$11="Bester",LARGE(K221:N221,1),IF(AND(M221="",N221=""),"",SUM(LARGE(K221:N221,{1;2;3})))))</f>
        <v/>
      </c>
      <c r="P221" s="140" t="str">
        <f t="shared" si="51"/>
        <v/>
      </c>
      <c r="Q221" s="112"/>
      <c r="R221" s="114"/>
      <c r="S221" s="114"/>
      <c r="T221" s="114"/>
      <c r="U221" s="19" t="str" cm="1">
        <f t="array" ref="U221">IF(Q221="","",IF($U$11="Bester",LARGE(Q221:T221,1),IF(AND(S221="",T221=""),"",SUM(LARGE(Q221:T221,{1;2;3})))))</f>
        <v/>
      </c>
      <c r="V221" s="140" t="str">
        <f t="shared" si="52"/>
        <v/>
      </c>
      <c r="W221" s="17"/>
      <c r="X221" s="140" t="str">
        <f t="shared" si="53"/>
        <v/>
      </c>
      <c r="Y221" s="21"/>
      <c r="Z221" s="26" t="str">
        <f t="shared" si="45"/>
        <v/>
      </c>
      <c r="AA221" s="27" t="str">
        <f t="shared" si="46"/>
        <v/>
      </c>
      <c r="AB221" s="27" t="str">
        <f t="shared" si="47"/>
        <v/>
      </c>
      <c r="AC221" s="25" t="str">
        <f t="shared" si="48"/>
        <v/>
      </c>
      <c r="AD221" s="19" t="str">
        <f t="shared" si="54"/>
        <v/>
      </c>
      <c r="AE221" s="142" t="str">
        <f t="shared" si="55"/>
        <v/>
      </c>
      <c r="AF221" s="28" t="str">
        <f t="shared" si="56"/>
        <v/>
      </c>
      <c r="AG221" s="29" t="str">
        <f t="shared" si="57"/>
        <v/>
      </c>
      <c r="AH221" s="30" t="str">
        <f t="shared" si="58"/>
        <v/>
      </c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</row>
    <row r="222" spans="2:49" ht="18" customHeight="1" x14ac:dyDescent="0.2">
      <c r="B222" s="106">
        <v>211</v>
      </c>
      <c r="C222" s="153"/>
      <c r="D222" s="184"/>
      <c r="E222" s="184"/>
      <c r="F222" s="185"/>
      <c r="G222" s="166" t="str">
        <f t="shared" si="49"/>
        <v/>
      </c>
      <c r="H222" s="48"/>
      <c r="I222" s="17"/>
      <c r="J222" s="140" t="str">
        <f t="shared" si="50"/>
        <v/>
      </c>
      <c r="K222" s="112"/>
      <c r="L222" s="108"/>
      <c r="M222" s="108"/>
      <c r="N222" s="108"/>
      <c r="O222" s="18" t="str" cm="1">
        <f t="array" ref="O222">IF(K222="","",IF($O$11="Bester",LARGE(K222:N222,1),IF(AND(M222="",N222=""),"",SUM(LARGE(K222:N222,{1;2;3})))))</f>
        <v/>
      </c>
      <c r="P222" s="140" t="str">
        <f t="shared" si="51"/>
        <v/>
      </c>
      <c r="Q222" s="112"/>
      <c r="R222" s="114"/>
      <c r="S222" s="114"/>
      <c r="T222" s="114"/>
      <c r="U222" s="19" t="str" cm="1">
        <f t="array" ref="U222">IF(Q222="","",IF($U$11="Bester",LARGE(Q222:T222,1),IF(AND(S222="",T222=""),"",SUM(LARGE(Q222:T222,{1;2;3})))))</f>
        <v/>
      </c>
      <c r="V222" s="140" t="str">
        <f t="shared" si="52"/>
        <v/>
      </c>
      <c r="W222" s="17"/>
      <c r="X222" s="140" t="str">
        <f t="shared" si="53"/>
        <v/>
      </c>
      <c r="Y222" s="21"/>
      <c r="Z222" s="26" t="str">
        <f t="shared" si="45"/>
        <v/>
      </c>
      <c r="AA222" s="27" t="str">
        <f t="shared" si="46"/>
        <v/>
      </c>
      <c r="AB222" s="27" t="str">
        <f t="shared" si="47"/>
        <v/>
      </c>
      <c r="AC222" s="25" t="str">
        <f t="shared" si="48"/>
        <v/>
      </c>
      <c r="AD222" s="19" t="str">
        <f t="shared" si="54"/>
        <v/>
      </c>
      <c r="AE222" s="142" t="str">
        <f t="shared" si="55"/>
        <v/>
      </c>
      <c r="AF222" s="28" t="str">
        <f t="shared" si="56"/>
        <v/>
      </c>
      <c r="AG222" s="29" t="str">
        <f t="shared" si="57"/>
        <v/>
      </c>
      <c r="AH222" s="30" t="str">
        <f t="shared" si="58"/>
        <v/>
      </c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</row>
    <row r="223" spans="2:49" ht="18" customHeight="1" x14ac:dyDescent="0.2">
      <c r="B223" s="106">
        <v>212</v>
      </c>
      <c r="C223" s="153"/>
      <c r="D223" s="184"/>
      <c r="E223" s="184"/>
      <c r="F223" s="185"/>
      <c r="G223" s="166" t="str">
        <f t="shared" si="49"/>
        <v/>
      </c>
      <c r="H223" s="48"/>
      <c r="I223" s="17"/>
      <c r="J223" s="140" t="str">
        <f t="shared" si="50"/>
        <v/>
      </c>
      <c r="K223" s="112"/>
      <c r="L223" s="108"/>
      <c r="M223" s="108"/>
      <c r="N223" s="108"/>
      <c r="O223" s="18" t="str" cm="1">
        <f t="array" ref="O223">IF(K223="","",IF($O$11="Bester",LARGE(K223:N223,1),IF(AND(M223="",N223=""),"",SUM(LARGE(K223:N223,{1;2;3})))))</f>
        <v/>
      </c>
      <c r="P223" s="140" t="str">
        <f t="shared" si="51"/>
        <v/>
      </c>
      <c r="Q223" s="112"/>
      <c r="R223" s="114"/>
      <c r="S223" s="114"/>
      <c r="T223" s="114"/>
      <c r="U223" s="19" t="str" cm="1">
        <f t="array" ref="U223">IF(Q223="","",IF($U$11="Bester",LARGE(Q223:T223,1),IF(AND(S223="",T223=""),"",SUM(LARGE(Q223:T223,{1;2;3})))))</f>
        <v/>
      </c>
      <c r="V223" s="140" t="str">
        <f t="shared" si="52"/>
        <v/>
      </c>
      <c r="W223" s="17"/>
      <c r="X223" s="140" t="str">
        <f t="shared" si="53"/>
        <v/>
      </c>
      <c r="Y223" s="21"/>
      <c r="Z223" s="26" t="str">
        <f t="shared" si="45"/>
        <v/>
      </c>
      <c r="AA223" s="27" t="str">
        <f t="shared" si="46"/>
        <v/>
      </c>
      <c r="AB223" s="27" t="str">
        <f t="shared" si="47"/>
        <v/>
      </c>
      <c r="AC223" s="25" t="str">
        <f t="shared" si="48"/>
        <v/>
      </c>
      <c r="AD223" s="19" t="str">
        <f t="shared" si="54"/>
        <v/>
      </c>
      <c r="AE223" s="142" t="str">
        <f t="shared" si="55"/>
        <v/>
      </c>
      <c r="AF223" s="28" t="str">
        <f t="shared" si="56"/>
        <v/>
      </c>
      <c r="AG223" s="29" t="str">
        <f t="shared" si="57"/>
        <v/>
      </c>
      <c r="AH223" s="30" t="str">
        <f t="shared" si="58"/>
        <v/>
      </c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</row>
    <row r="224" spans="2:49" ht="18" customHeight="1" x14ac:dyDescent="0.2">
      <c r="B224" s="106">
        <v>213</v>
      </c>
      <c r="C224" s="153"/>
      <c r="D224" s="184"/>
      <c r="E224" s="184"/>
      <c r="F224" s="185"/>
      <c r="G224" s="166" t="str">
        <f t="shared" si="49"/>
        <v/>
      </c>
      <c r="H224" s="48"/>
      <c r="I224" s="17"/>
      <c r="J224" s="140" t="str">
        <f t="shared" si="50"/>
        <v/>
      </c>
      <c r="K224" s="112"/>
      <c r="L224" s="108"/>
      <c r="M224" s="108"/>
      <c r="N224" s="108"/>
      <c r="O224" s="18" t="str" cm="1">
        <f t="array" ref="O224">IF(K224="","",IF($O$11="Bester",LARGE(K224:N224,1),IF(AND(M224="",N224=""),"",SUM(LARGE(K224:N224,{1;2;3})))))</f>
        <v/>
      </c>
      <c r="P224" s="140" t="str">
        <f t="shared" si="51"/>
        <v/>
      </c>
      <c r="Q224" s="112"/>
      <c r="R224" s="114"/>
      <c r="S224" s="114"/>
      <c r="T224" s="114"/>
      <c r="U224" s="19" t="str" cm="1">
        <f t="array" ref="U224">IF(Q224="","",IF($U$11="Bester",LARGE(Q224:T224,1),IF(AND(S224="",T224=""),"",SUM(LARGE(Q224:T224,{1;2;3})))))</f>
        <v/>
      </c>
      <c r="V224" s="140" t="str">
        <f t="shared" si="52"/>
        <v/>
      </c>
      <c r="W224" s="17"/>
      <c r="X224" s="140" t="str">
        <f t="shared" si="53"/>
        <v/>
      </c>
      <c r="Y224" s="21"/>
      <c r="Z224" s="26" t="str">
        <f t="shared" si="45"/>
        <v/>
      </c>
      <c r="AA224" s="27" t="str">
        <f t="shared" si="46"/>
        <v/>
      </c>
      <c r="AB224" s="27" t="str">
        <f t="shared" si="47"/>
        <v/>
      </c>
      <c r="AC224" s="25" t="str">
        <f t="shared" si="48"/>
        <v/>
      </c>
      <c r="AD224" s="19" t="str">
        <f t="shared" si="54"/>
        <v/>
      </c>
      <c r="AE224" s="142" t="str">
        <f t="shared" si="55"/>
        <v/>
      </c>
      <c r="AF224" s="28" t="str">
        <f t="shared" si="56"/>
        <v/>
      </c>
      <c r="AG224" s="29" t="str">
        <f t="shared" si="57"/>
        <v/>
      </c>
      <c r="AH224" s="30" t="str">
        <f t="shared" si="58"/>
        <v/>
      </c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</row>
    <row r="225" spans="2:49" ht="18" customHeight="1" x14ac:dyDescent="0.2">
      <c r="B225" s="106">
        <v>214</v>
      </c>
      <c r="C225" s="153"/>
      <c r="D225" s="184"/>
      <c r="E225" s="184"/>
      <c r="F225" s="185"/>
      <c r="G225" s="166" t="str">
        <f t="shared" si="49"/>
        <v/>
      </c>
      <c r="H225" s="48"/>
      <c r="I225" s="17"/>
      <c r="J225" s="140" t="str">
        <f t="shared" si="50"/>
        <v/>
      </c>
      <c r="K225" s="112"/>
      <c r="L225" s="108"/>
      <c r="M225" s="108"/>
      <c r="N225" s="108"/>
      <c r="O225" s="18" t="str" cm="1">
        <f t="array" ref="O225">IF(K225="","",IF($O$11="Bester",LARGE(K225:N225,1),IF(AND(M225="",N225=""),"",SUM(LARGE(K225:N225,{1;2;3})))))</f>
        <v/>
      </c>
      <c r="P225" s="140" t="str">
        <f t="shared" si="51"/>
        <v/>
      </c>
      <c r="Q225" s="112"/>
      <c r="R225" s="114"/>
      <c r="S225" s="114"/>
      <c r="T225" s="114"/>
      <c r="U225" s="19" t="str" cm="1">
        <f t="array" ref="U225">IF(Q225="","",IF($U$11="Bester",LARGE(Q225:T225,1),IF(AND(S225="",T225=""),"",SUM(LARGE(Q225:T225,{1;2;3})))))</f>
        <v/>
      </c>
      <c r="V225" s="140" t="str">
        <f t="shared" si="52"/>
        <v/>
      </c>
      <c r="W225" s="17"/>
      <c r="X225" s="140" t="str">
        <f t="shared" si="53"/>
        <v/>
      </c>
      <c r="Y225" s="21"/>
      <c r="Z225" s="26" t="str">
        <f t="shared" si="45"/>
        <v/>
      </c>
      <c r="AA225" s="27" t="str">
        <f t="shared" si="46"/>
        <v/>
      </c>
      <c r="AB225" s="27" t="str">
        <f t="shared" si="47"/>
        <v/>
      </c>
      <c r="AC225" s="25" t="str">
        <f t="shared" si="48"/>
        <v/>
      </c>
      <c r="AD225" s="19" t="str">
        <f t="shared" si="54"/>
        <v/>
      </c>
      <c r="AE225" s="142" t="str">
        <f t="shared" si="55"/>
        <v/>
      </c>
      <c r="AF225" s="28" t="str">
        <f t="shared" si="56"/>
        <v/>
      </c>
      <c r="AG225" s="29" t="str">
        <f t="shared" si="57"/>
        <v/>
      </c>
      <c r="AH225" s="30" t="str">
        <f t="shared" si="58"/>
        <v/>
      </c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</row>
    <row r="226" spans="2:49" ht="18" customHeight="1" x14ac:dyDescent="0.2">
      <c r="B226" s="106">
        <v>215</v>
      </c>
      <c r="C226" s="153"/>
      <c r="D226" s="184"/>
      <c r="E226" s="184"/>
      <c r="F226" s="185"/>
      <c r="G226" s="166" t="str">
        <f t="shared" si="49"/>
        <v/>
      </c>
      <c r="H226" s="48"/>
      <c r="I226" s="17"/>
      <c r="J226" s="140" t="str">
        <f t="shared" si="50"/>
        <v/>
      </c>
      <c r="K226" s="112"/>
      <c r="L226" s="108"/>
      <c r="M226" s="108"/>
      <c r="N226" s="108"/>
      <c r="O226" s="18" t="str" cm="1">
        <f t="array" ref="O226">IF(K226="","",IF($O$11="Bester",LARGE(K226:N226,1),IF(AND(M226="",N226=""),"",SUM(LARGE(K226:N226,{1;2;3})))))</f>
        <v/>
      </c>
      <c r="P226" s="140" t="str">
        <f t="shared" si="51"/>
        <v/>
      </c>
      <c r="Q226" s="112"/>
      <c r="R226" s="114"/>
      <c r="S226" s="114"/>
      <c r="T226" s="114"/>
      <c r="U226" s="19" t="str" cm="1">
        <f t="array" ref="U226">IF(Q226="","",IF($U$11="Bester",LARGE(Q226:T226,1),IF(AND(S226="",T226=""),"",SUM(LARGE(Q226:T226,{1;2;3})))))</f>
        <v/>
      </c>
      <c r="V226" s="140" t="str">
        <f t="shared" si="52"/>
        <v/>
      </c>
      <c r="W226" s="17"/>
      <c r="X226" s="140" t="str">
        <f t="shared" si="53"/>
        <v/>
      </c>
      <c r="Y226" s="21"/>
      <c r="Z226" s="26" t="str">
        <f t="shared" si="45"/>
        <v/>
      </c>
      <c r="AA226" s="27" t="str">
        <f t="shared" si="46"/>
        <v/>
      </c>
      <c r="AB226" s="27" t="str">
        <f t="shared" si="47"/>
        <v/>
      </c>
      <c r="AC226" s="25" t="str">
        <f t="shared" si="48"/>
        <v/>
      </c>
      <c r="AD226" s="19" t="str">
        <f t="shared" si="54"/>
        <v/>
      </c>
      <c r="AE226" s="142" t="str">
        <f t="shared" si="55"/>
        <v/>
      </c>
      <c r="AF226" s="28" t="str">
        <f t="shared" si="56"/>
        <v/>
      </c>
      <c r="AG226" s="29" t="str">
        <f t="shared" si="57"/>
        <v/>
      </c>
      <c r="AH226" s="30" t="str">
        <f t="shared" si="58"/>
        <v/>
      </c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</row>
    <row r="227" spans="2:49" ht="18" customHeight="1" x14ac:dyDescent="0.2">
      <c r="B227" s="106">
        <v>216</v>
      </c>
      <c r="C227" s="153"/>
      <c r="D227" s="184"/>
      <c r="E227" s="184"/>
      <c r="F227" s="185"/>
      <c r="G227" s="166" t="str">
        <f t="shared" si="49"/>
        <v/>
      </c>
      <c r="H227" s="48"/>
      <c r="I227" s="17"/>
      <c r="J227" s="140" t="str">
        <f t="shared" si="50"/>
        <v/>
      </c>
      <c r="K227" s="112"/>
      <c r="L227" s="108"/>
      <c r="M227" s="108"/>
      <c r="N227" s="108"/>
      <c r="O227" s="18" t="str" cm="1">
        <f t="array" ref="O227">IF(K227="","",IF($O$11="Bester",LARGE(K227:N227,1),IF(AND(M227="",N227=""),"",SUM(LARGE(K227:N227,{1;2;3})))))</f>
        <v/>
      </c>
      <c r="P227" s="140" t="str">
        <f t="shared" si="51"/>
        <v/>
      </c>
      <c r="Q227" s="112"/>
      <c r="R227" s="114"/>
      <c r="S227" s="114"/>
      <c r="T227" s="114"/>
      <c r="U227" s="19" t="str" cm="1">
        <f t="array" ref="U227">IF(Q227="","",IF($U$11="Bester",LARGE(Q227:T227,1),IF(AND(S227="",T227=""),"",SUM(LARGE(Q227:T227,{1;2;3})))))</f>
        <v/>
      </c>
      <c r="V227" s="140" t="str">
        <f t="shared" si="52"/>
        <v/>
      </c>
      <c r="W227" s="17"/>
      <c r="X227" s="140" t="str">
        <f t="shared" si="53"/>
        <v/>
      </c>
      <c r="Y227" s="21"/>
      <c r="Z227" s="26" t="str">
        <f t="shared" si="45"/>
        <v/>
      </c>
      <c r="AA227" s="27" t="str">
        <f t="shared" si="46"/>
        <v/>
      </c>
      <c r="AB227" s="27" t="str">
        <f t="shared" si="47"/>
        <v/>
      </c>
      <c r="AC227" s="25" t="str">
        <f t="shared" si="48"/>
        <v/>
      </c>
      <c r="AD227" s="19" t="str">
        <f t="shared" si="54"/>
        <v/>
      </c>
      <c r="AE227" s="142" t="str">
        <f t="shared" si="55"/>
        <v/>
      </c>
      <c r="AF227" s="28" t="str">
        <f t="shared" si="56"/>
        <v/>
      </c>
      <c r="AG227" s="29" t="str">
        <f t="shared" si="57"/>
        <v/>
      </c>
      <c r="AH227" s="30" t="str">
        <f t="shared" si="58"/>
        <v/>
      </c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</row>
    <row r="228" spans="2:49" ht="18" customHeight="1" x14ac:dyDescent="0.2">
      <c r="B228" s="106">
        <v>217</v>
      </c>
      <c r="C228" s="153"/>
      <c r="D228" s="184"/>
      <c r="E228" s="184"/>
      <c r="F228" s="185"/>
      <c r="G228" s="166" t="str">
        <f t="shared" si="49"/>
        <v/>
      </c>
      <c r="H228" s="48"/>
      <c r="I228" s="17"/>
      <c r="J228" s="140" t="str">
        <f t="shared" si="50"/>
        <v/>
      </c>
      <c r="K228" s="112"/>
      <c r="L228" s="108"/>
      <c r="M228" s="108"/>
      <c r="N228" s="108"/>
      <c r="O228" s="18" t="str" cm="1">
        <f t="array" ref="O228">IF(K228="","",IF($O$11="Bester",LARGE(K228:N228,1),IF(AND(M228="",N228=""),"",SUM(LARGE(K228:N228,{1;2;3})))))</f>
        <v/>
      </c>
      <c r="P228" s="140" t="str">
        <f t="shared" si="51"/>
        <v/>
      </c>
      <c r="Q228" s="112"/>
      <c r="R228" s="114"/>
      <c r="S228" s="114"/>
      <c r="T228" s="114"/>
      <c r="U228" s="19" t="str" cm="1">
        <f t="array" ref="U228">IF(Q228="","",IF($U$11="Bester",LARGE(Q228:T228,1),IF(AND(S228="",T228=""),"",SUM(LARGE(Q228:T228,{1;2;3})))))</f>
        <v/>
      </c>
      <c r="V228" s="140" t="str">
        <f t="shared" si="52"/>
        <v/>
      </c>
      <c r="W228" s="17"/>
      <c r="X228" s="140" t="str">
        <f t="shared" si="53"/>
        <v/>
      </c>
      <c r="Y228" s="21"/>
      <c r="Z228" s="26" t="str">
        <f t="shared" si="45"/>
        <v/>
      </c>
      <c r="AA228" s="27" t="str">
        <f t="shared" si="46"/>
        <v/>
      </c>
      <c r="AB228" s="27" t="str">
        <f t="shared" si="47"/>
        <v/>
      </c>
      <c r="AC228" s="25" t="str">
        <f t="shared" si="48"/>
        <v/>
      </c>
      <c r="AD228" s="19" t="str">
        <f t="shared" si="54"/>
        <v/>
      </c>
      <c r="AE228" s="142" t="str">
        <f t="shared" si="55"/>
        <v/>
      </c>
      <c r="AF228" s="28" t="str">
        <f t="shared" si="56"/>
        <v/>
      </c>
      <c r="AG228" s="29" t="str">
        <f t="shared" si="57"/>
        <v/>
      </c>
      <c r="AH228" s="30" t="str">
        <f t="shared" si="58"/>
        <v/>
      </c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</row>
    <row r="229" spans="2:49" ht="18" customHeight="1" x14ac:dyDescent="0.2">
      <c r="B229" s="106">
        <v>218</v>
      </c>
      <c r="C229" s="153"/>
      <c r="D229" s="184"/>
      <c r="E229" s="184"/>
      <c r="F229" s="185"/>
      <c r="G229" s="166" t="str">
        <f t="shared" si="49"/>
        <v/>
      </c>
      <c r="H229" s="48"/>
      <c r="I229" s="17"/>
      <c r="J229" s="140" t="str">
        <f t="shared" si="50"/>
        <v/>
      </c>
      <c r="K229" s="112"/>
      <c r="L229" s="108"/>
      <c r="M229" s="108"/>
      <c r="N229" s="108"/>
      <c r="O229" s="18" t="str" cm="1">
        <f t="array" ref="O229">IF(K229="","",IF($O$11="Bester",LARGE(K229:N229,1),IF(AND(M229="",N229=""),"",SUM(LARGE(K229:N229,{1;2;3})))))</f>
        <v/>
      </c>
      <c r="P229" s="140" t="str">
        <f t="shared" si="51"/>
        <v/>
      </c>
      <c r="Q229" s="112"/>
      <c r="R229" s="114"/>
      <c r="S229" s="114"/>
      <c r="T229" s="114"/>
      <c r="U229" s="19" t="str" cm="1">
        <f t="array" ref="U229">IF(Q229="","",IF($U$11="Bester",LARGE(Q229:T229,1),IF(AND(S229="",T229=""),"",SUM(LARGE(Q229:T229,{1;2;3})))))</f>
        <v/>
      </c>
      <c r="V229" s="140" t="str">
        <f t="shared" si="52"/>
        <v/>
      </c>
      <c r="W229" s="17"/>
      <c r="X229" s="140" t="str">
        <f t="shared" si="53"/>
        <v/>
      </c>
      <c r="Y229" s="21"/>
      <c r="Z229" s="26" t="str">
        <f t="shared" si="45"/>
        <v/>
      </c>
      <c r="AA229" s="27" t="str">
        <f t="shared" si="46"/>
        <v/>
      </c>
      <c r="AB229" s="27" t="str">
        <f t="shared" si="47"/>
        <v/>
      </c>
      <c r="AC229" s="25" t="str">
        <f t="shared" si="48"/>
        <v/>
      </c>
      <c r="AD229" s="19" t="str">
        <f t="shared" si="54"/>
        <v/>
      </c>
      <c r="AE229" s="142" t="str">
        <f t="shared" si="55"/>
        <v/>
      </c>
      <c r="AF229" s="28" t="str">
        <f t="shared" si="56"/>
        <v/>
      </c>
      <c r="AG229" s="29" t="str">
        <f t="shared" si="57"/>
        <v/>
      </c>
      <c r="AH229" s="30" t="str">
        <f t="shared" si="58"/>
        <v/>
      </c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</row>
    <row r="230" spans="2:49" ht="18" customHeight="1" x14ac:dyDescent="0.2">
      <c r="B230" s="106">
        <v>219</v>
      </c>
      <c r="C230" s="153"/>
      <c r="D230" s="184"/>
      <c r="E230" s="184"/>
      <c r="F230" s="185"/>
      <c r="G230" s="166" t="str">
        <f t="shared" si="49"/>
        <v/>
      </c>
      <c r="H230" s="48"/>
      <c r="I230" s="17"/>
      <c r="J230" s="140" t="str">
        <f t="shared" si="50"/>
        <v/>
      </c>
      <c r="K230" s="112"/>
      <c r="L230" s="108"/>
      <c r="M230" s="108"/>
      <c r="N230" s="108"/>
      <c r="O230" s="18" t="str" cm="1">
        <f t="array" ref="O230">IF(K230="","",IF($O$11="Bester",LARGE(K230:N230,1),IF(AND(M230="",N230=""),"",SUM(LARGE(K230:N230,{1;2;3})))))</f>
        <v/>
      </c>
      <c r="P230" s="140" t="str">
        <f t="shared" si="51"/>
        <v/>
      </c>
      <c r="Q230" s="112"/>
      <c r="R230" s="114"/>
      <c r="S230" s="114"/>
      <c r="T230" s="114"/>
      <c r="U230" s="19" t="str" cm="1">
        <f t="array" ref="U230">IF(Q230="","",IF($U$11="Bester",LARGE(Q230:T230,1),IF(AND(S230="",T230=""),"",SUM(LARGE(Q230:T230,{1;2;3})))))</f>
        <v/>
      </c>
      <c r="V230" s="140" t="str">
        <f t="shared" si="52"/>
        <v/>
      </c>
      <c r="W230" s="17"/>
      <c r="X230" s="140" t="str">
        <f t="shared" si="53"/>
        <v/>
      </c>
      <c r="Y230" s="21"/>
      <c r="Z230" s="26" t="str">
        <f t="shared" si="45"/>
        <v/>
      </c>
      <c r="AA230" s="27" t="str">
        <f t="shared" si="46"/>
        <v/>
      </c>
      <c r="AB230" s="27" t="str">
        <f t="shared" si="47"/>
        <v/>
      </c>
      <c r="AC230" s="25" t="str">
        <f t="shared" si="48"/>
        <v/>
      </c>
      <c r="AD230" s="19" t="str">
        <f t="shared" si="54"/>
        <v/>
      </c>
      <c r="AE230" s="142" t="str">
        <f t="shared" si="55"/>
        <v/>
      </c>
      <c r="AF230" s="28" t="str">
        <f t="shared" si="56"/>
        <v/>
      </c>
      <c r="AG230" s="29" t="str">
        <f t="shared" si="57"/>
        <v/>
      </c>
      <c r="AH230" s="30" t="str">
        <f t="shared" si="58"/>
        <v/>
      </c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</row>
    <row r="231" spans="2:49" ht="18" customHeight="1" x14ac:dyDescent="0.2">
      <c r="B231" s="106">
        <v>220</v>
      </c>
      <c r="C231" s="153"/>
      <c r="D231" s="184"/>
      <c r="E231" s="184"/>
      <c r="F231" s="185"/>
      <c r="G231" s="166" t="str">
        <f t="shared" si="49"/>
        <v/>
      </c>
      <c r="H231" s="48"/>
      <c r="I231" s="17"/>
      <c r="J231" s="140" t="str">
        <f t="shared" si="50"/>
        <v/>
      </c>
      <c r="K231" s="112"/>
      <c r="L231" s="108"/>
      <c r="M231" s="108"/>
      <c r="N231" s="108"/>
      <c r="O231" s="18" t="str" cm="1">
        <f t="array" ref="O231">IF(K231="","",IF($O$11="Bester",LARGE(K231:N231,1),IF(AND(M231="",N231=""),"",SUM(LARGE(K231:N231,{1;2;3})))))</f>
        <v/>
      </c>
      <c r="P231" s="140" t="str">
        <f t="shared" si="51"/>
        <v/>
      </c>
      <c r="Q231" s="112"/>
      <c r="R231" s="114"/>
      <c r="S231" s="114"/>
      <c r="T231" s="114"/>
      <c r="U231" s="19" t="str" cm="1">
        <f t="array" ref="U231">IF(Q231="","",IF($U$11="Bester",LARGE(Q231:T231,1),IF(AND(S231="",T231=""),"",SUM(LARGE(Q231:T231,{1;2;3})))))</f>
        <v/>
      </c>
      <c r="V231" s="140" t="str">
        <f t="shared" si="52"/>
        <v/>
      </c>
      <c r="W231" s="17"/>
      <c r="X231" s="140" t="str">
        <f t="shared" si="53"/>
        <v/>
      </c>
      <c r="Y231" s="21"/>
      <c r="Z231" s="26" t="str">
        <f t="shared" si="45"/>
        <v/>
      </c>
      <c r="AA231" s="27" t="str">
        <f t="shared" si="46"/>
        <v/>
      </c>
      <c r="AB231" s="27" t="str">
        <f t="shared" si="47"/>
        <v/>
      </c>
      <c r="AC231" s="25" t="str">
        <f t="shared" si="48"/>
        <v/>
      </c>
      <c r="AD231" s="19" t="str">
        <f t="shared" si="54"/>
        <v/>
      </c>
      <c r="AE231" s="142" t="str">
        <f t="shared" si="55"/>
        <v/>
      </c>
      <c r="AF231" s="28" t="str">
        <f t="shared" si="56"/>
        <v/>
      </c>
      <c r="AG231" s="29" t="str">
        <f t="shared" si="57"/>
        <v/>
      </c>
      <c r="AH231" s="30" t="str">
        <f t="shared" si="58"/>
        <v/>
      </c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</row>
    <row r="232" spans="2:49" ht="18" customHeight="1" x14ac:dyDescent="0.2">
      <c r="B232" s="106">
        <v>221</v>
      </c>
      <c r="C232" s="153"/>
      <c r="D232" s="184"/>
      <c r="E232" s="184"/>
      <c r="F232" s="185"/>
      <c r="G232" s="166" t="str">
        <f t="shared" si="49"/>
        <v/>
      </c>
      <c r="H232" s="48"/>
      <c r="I232" s="17"/>
      <c r="J232" s="140" t="str">
        <f t="shared" si="50"/>
        <v/>
      </c>
      <c r="K232" s="112"/>
      <c r="L232" s="108"/>
      <c r="M232" s="108"/>
      <c r="N232" s="108"/>
      <c r="O232" s="18" t="str" cm="1">
        <f t="array" ref="O232">IF(K232="","",IF($O$11="Bester",LARGE(K232:N232,1),IF(AND(M232="",N232=""),"",SUM(LARGE(K232:N232,{1;2;3})))))</f>
        <v/>
      </c>
      <c r="P232" s="140" t="str">
        <f t="shared" si="51"/>
        <v/>
      </c>
      <c r="Q232" s="112"/>
      <c r="R232" s="114"/>
      <c r="S232" s="114"/>
      <c r="T232" s="114"/>
      <c r="U232" s="19" t="str" cm="1">
        <f t="array" ref="U232">IF(Q232="","",IF($U$11="Bester",LARGE(Q232:T232,1),IF(AND(S232="",T232=""),"",SUM(LARGE(Q232:T232,{1;2;3})))))</f>
        <v/>
      </c>
      <c r="V232" s="140" t="str">
        <f t="shared" si="52"/>
        <v/>
      </c>
      <c r="W232" s="17"/>
      <c r="X232" s="140" t="str">
        <f t="shared" si="53"/>
        <v/>
      </c>
      <c r="Y232" s="21"/>
      <c r="Z232" s="26" t="str">
        <f t="shared" si="45"/>
        <v/>
      </c>
      <c r="AA232" s="27" t="str">
        <f t="shared" si="46"/>
        <v/>
      </c>
      <c r="AB232" s="27" t="str">
        <f t="shared" si="47"/>
        <v/>
      </c>
      <c r="AC232" s="25" t="str">
        <f t="shared" si="48"/>
        <v/>
      </c>
      <c r="AD232" s="19" t="str">
        <f t="shared" si="54"/>
        <v/>
      </c>
      <c r="AE232" s="142" t="str">
        <f t="shared" si="55"/>
        <v/>
      </c>
      <c r="AF232" s="28" t="str">
        <f t="shared" si="56"/>
        <v/>
      </c>
      <c r="AG232" s="29" t="str">
        <f t="shared" si="57"/>
        <v/>
      </c>
      <c r="AH232" s="30" t="str">
        <f t="shared" si="58"/>
        <v/>
      </c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</row>
    <row r="233" spans="2:49" ht="18" customHeight="1" x14ac:dyDescent="0.2">
      <c r="B233" s="106">
        <v>222</v>
      </c>
      <c r="C233" s="153"/>
      <c r="D233" s="184"/>
      <c r="E233" s="184"/>
      <c r="F233" s="185"/>
      <c r="G233" s="166" t="str">
        <f t="shared" si="49"/>
        <v/>
      </c>
      <c r="H233" s="48"/>
      <c r="I233" s="17"/>
      <c r="J233" s="140" t="str">
        <f t="shared" si="50"/>
        <v/>
      </c>
      <c r="K233" s="112"/>
      <c r="L233" s="108"/>
      <c r="M233" s="108"/>
      <c r="N233" s="108"/>
      <c r="O233" s="18" t="str" cm="1">
        <f t="array" ref="O233">IF(K233="","",IF($O$11="Bester",LARGE(K233:N233,1),IF(AND(M233="",N233=""),"",SUM(LARGE(K233:N233,{1;2;3})))))</f>
        <v/>
      </c>
      <c r="P233" s="140" t="str">
        <f t="shared" si="51"/>
        <v/>
      </c>
      <c r="Q233" s="112"/>
      <c r="R233" s="114"/>
      <c r="S233" s="114"/>
      <c r="T233" s="114"/>
      <c r="U233" s="19" t="str" cm="1">
        <f t="array" ref="U233">IF(Q233="","",IF($U$11="Bester",LARGE(Q233:T233,1),IF(AND(S233="",T233=""),"",SUM(LARGE(Q233:T233,{1;2;3})))))</f>
        <v/>
      </c>
      <c r="V233" s="140" t="str">
        <f t="shared" si="52"/>
        <v/>
      </c>
      <c r="W233" s="17"/>
      <c r="X233" s="140" t="str">
        <f t="shared" si="53"/>
        <v/>
      </c>
      <c r="Y233" s="21"/>
      <c r="Z233" s="26" t="str">
        <f t="shared" si="45"/>
        <v/>
      </c>
      <c r="AA233" s="27" t="str">
        <f t="shared" si="46"/>
        <v/>
      </c>
      <c r="AB233" s="27" t="str">
        <f t="shared" si="47"/>
        <v/>
      </c>
      <c r="AC233" s="25" t="str">
        <f t="shared" si="48"/>
        <v/>
      </c>
      <c r="AD233" s="19" t="str">
        <f t="shared" si="54"/>
        <v/>
      </c>
      <c r="AE233" s="142" t="str">
        <f t="shared" si="55"/>
        <v/>
      </c>
      <c r="AF233" s="28" t="str">
        <f t="shared" si="56"/>
        <v/>
      </c>
      <c r="AG233" s="29" t="str">
        <f t="shared" si="57"/>
        <v/>
      </c>
      <c r="AH233" s="30" t="str">
        <f t="shared" si="58"/>
        <v/>
      </c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</row>
    <row r="234" spans="2:49" ht="18" customHeight="1" x14ac:dyDescent="0.2">
      <c r="B234" s="106">
        <v>223</v>
      </c>
      <c r="C234" s="153"/>
      <c r="D234" s="184"/>
      <c r="E234" s="184"/>
      <c r="F234" s="185"/>
      <c r="G234" s="166" t="str">
        <f t="shared" si="49"/>
        <v/>
      </c>
      <c r="H234" s="48"/>
      <c r="I234" s="17"/>
      <c r="J234" s="140" t="str">
        <f t="shared" si="50"/>
        <v/>
      </c>
      <c r="K234" s="112"/>
      <c r="L234" s="108"/>
      <c r="M234" s="108"/>
      <c r="N234" s="108"/>
      <c r="O234" s="18" t="str" cm="1">
        <f t="array" ref="O234">IF(K234="","",IF($O$11="Bester",LARGE(K234:N234,1),IF(AND(M234="",N234=""),"",SUM(LARGE(K234:N234,{1;2;3})))))</f>
        <v/>
      </c>
      <c r="P234" s="140" t="str">
        <f t="shared" si="51"/>
        <v/>
      </c>
      <c r="Q234" s="112"/>
      <c r="R234" s="114"/>
      <c r="S234" s="114"/>
      <c r="T234" s="114"/>
      <c r="U234" s="19" t="str" cm="1">
        <f t="array" ref="U234">IF(Q234="","",IF($U$11="Bester",LARGE(Q234:T234,1),IF(AND(S234="",T234=""),"",SUM(LARGE(Q234:T234,{1;2;3})))))</f>
        <v/>
      </c>
      <c r="V234" s="140" t="str">
        <f t="shared" si="52"/>
        <v/>
      </c>
      <c r="W234" s="17"/>
      <c r="X234" s="140" t="str">
        <f t="shared" si="53"/>
        <v/>
      </c>
      <c r="Y234" s="21"/>
      <c r="Z234" s="26" t="str">
        <f t="shared" si="45"/>
        <v/>
      </c>
      <c r="AA234" s="27" t="str">
        <f t="shared" si="46"/>
        <v/>
      </c>
      <c r="AB234" s="27" t="str">
        <f t="shared" si="47"/>
        <v/>
      </c>
      <c r="AC234" s="25" t="str">
        <f t="shared" si="48"/>
        <v/>
      </c>
      <c r="AD234" s="19" t="str">
        <f t="shared" si="54"/>
        <v/>
      </c>
      <c r="AE234" s="142" t="str">
        <f t="shared" si="55"/>
        <v/>
      </c>
      <c r="AF234" s="28" t="str">
        <f t="shared" si="56"/>
        <v/>
      </c>
      <c r="AG234" s="29" t="str">
        <f t="shared" si="57"/>
        <v/>
      </c>
      <c r="AH234" s="30" t="str">
        <f t="shared" si="58"/>
        <v/>
      </c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</row>
    <row r="235" spans="2:49" ht="18" customHeight="1" x14ac:dyDescent="0.2">
      <c r="B235" s="106">
        <v>224</v>
      </c>
      <c r="C235" s="153"/>
      <c r="D235" s="184"/>
      <c r="E235" s="184"/>
      <c r="F235" s="185"/>
      <c r="G235" s="166" t="str">
        <f t="shared" si="49"/>
        <v/>
      </c>
      <c r="H235" s="48"/>
      <c r="I235" s="17"/>
      <c r="J235" s="140" t="str">
        <f t="shared" si="50"/>
        <v/>
      </c>
      <c r="K235" s="112"/>
      <c r="L235" s="108"/>
      <c r="M235" s="108"/>
      <c r="N235" s="108"/>
      <c r="O235" s="18" t="str" cm="1">
        <f t="array" ref="O235">IF(K235="","",IF($O$11="Bester",LARGE(K235:N235,1),IF(AND(M235="",N235=""),"",SUM(LARGE(K235:N235,{1;2;3})))))</f>
        <v/>
      </c>
      <c r="P235" s="140" t="str">
        <f t="shared" si="51"/>
        <v/>
      </c>
      <c r="Q235" s="112"/>
      <c r="R235" s="114"/>
      <c r="S235" s="114"/>
      <c r="T235" s="114"/>
      <c r="U235" s="19" t="str" cm="1">
        <f t="array" ref="U235">IF(Q235="","",IF($U$11="Bester",LARGE(Q235:T235,1),IF(AND(S235="",T235=""),"",SUM(LARGE(Q235:T235,{1;2;3})))))</f>
        <v/>
      </c>
      <c r="V235" s="140" t="str">
        <f t="shared" si="52"/>
        <v/>
      </c>
      <c r="W235" s="17"/>
      <c r="X235" s="140" t="str">
        <f t="shared" si="53"/>
        <v/>
      </c>
      <c r="Y235" s="21"/>
      <c r="Z235" s="26" t="str">
        <f t="shared" si="45"/>
        <v/>
      </c>
      <c r="AA235" s="27" t="str">
        <f t="shared" si="46"/>
        <v/>
      </c>
      <c r="AB235" s="27" t="str">
        <f t="shared" si="47"/>
        <v/>
      </c>
      <c r="AC235" s="25" t="str">
        <f t="shared" si="48"/>
        <v/>
      </c>
      <c r="AD235" s="19" t="str">
        <f t="shared" si="54"/>
        <v/>
      </c>
      <c r="AE235" s="142" t="str">
        <f t="shared" si="55"/>
        <v/>
      </c>
      <c r="AF235" s="28" t="str">
        <f t="shared" si="56"/>
        <v/>
      </c>
      <c r="AG235" s="29" t="str">
        <f t="shared" si="57"/>
        <v/>
      </c>
      <c r="AH235" s="30" t="str">
        <f t="shared" si="58"/>
        <v/>
      </c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</row>
    <row r="236" spans="2:49" ht="18" customHeight="1" x14ac:dyDescent="0.2">
      <c r="B236" s="106">
        <v>225</v>
      </c>
      <c r="C236" s="153"/>
      <c r="D236" s="184"/>
      <c r="E236" s="184"/>
      <c r="F236" s="185"/>
      <c r="G236" s="166" t="str">
        <f t="shared" si="49"/>
        <v/>
      </c>
      <c r="H236" s="48"/>
      <c r="I236" s="17"/>
      <c r="J236" s="140" t="str">
        <f t="shared" si="50"/>
        <v/>
      </c>
      <c r="K236" s="112"/>
      <c r="L236" s="108"/>
      <c r="M236" s="108"/>
      <c r="N236" s="108"/>
      <c r="O236" s="18" t="str" cm="1">
        <f t="array" ref="O236">IF(K236="","",IF($O$11="Bester",LARGE(K236:N236,1),IF(AND(M236="",N236=""),"",SUM(LARGE(K236:N236,{1;2;3})))))</f>
        <v/>
      </c>
      <c r="P236" s="140" t="str">
        <f t="shared" si="51"/>
        <v/>
      </c>
      <c r="Q236" s="112"/>
      <c r="R236" s="114"/>
      <c r="S236" s="114"/>
      <c r="T236" s="114"/>
      <c r="U236" s="19" t="str" cm="1">
        <f t="array" ref="U236">IF(Q236="","",IF($U$11="Bester",LARGE(Q236:T236,1),IF(AND(S236="",T236=""),"",SUM(LARGE(Q236:T236,{1;2;3})))))</f>
        <v/>
      </c>
      <c r="V236" s="140" t="str">
        <f t="shared" si="52"/>
        <v/>
      </c>
      <c r="W236" s="17"/>
      <c r="X236" s="140" t="str">
        <f t="shared" si="53"/>
        <v/>
      </c>
      <c r="Y236" s="21"/>
      <c r="Z236" s="26" t="str">
        <f t="shared" si="45"/>
        <v/>
      </c>
      <c r="AA236" s="27" t="str">
        <f t="shared" si="46"/>
        <v/>
      </c>
      <c r="AB236" s="27" t="str">
        <f t="shared" si="47"/>
        <v/>
      </c>
      <c r="AC236" s="25" t="str">
        <f t="shared" si="48"/>
        <v/>
      </c>
      <c r="AD236" s="19" t="str">
        <f t="shared" si="54"/>
        <v/>
      </c>
      <c r="AE236" s="142" t="str">
        <f t="shared" si="55"/>
        <v/>
      </c>
      <c r="AF236" s="28" t="str">
        <f t="shared" si="56"/>
        <v/>
      </c>
      <c r="AG236" s="29" t="str">
        <f t="shared" si="57"/>
        <v/>
      </c>
      <c r="AH236" s="30" t="str">
        <f t="shared" si="58"/>
        <v/>
      </c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</row>
    <row r="237" spans="2:49" ht="18" customHeight="1" x14ac:dyDescent="0.2">
      <c r="B237" s="106">
        <v>226</v>
      </c>
      <c r="C237" s="153"/>
      <c r="D237" s="184"/>
      <c r="E237" s="184"/>
      <c r="F237" s="185"/>
      <c r="G237" s="166" t="str">
        <f t="shared" si="49"/>
        <v/>
      </c>
      <c r="H237" s="48"/>
      <c r="I237" s="17"/>
      <c r="J237" s="140" t="str">
        <f t="shared" si="50"/>
        <v/>
      </c>
      <c r="K237" s="112"/>
      <c r="L237" s="108"/>
      <c r="M237" s="108"/>
      <c r="N237" s="108"/>
      <c r="O237" s="18" t="str" cm="1">
        <f t="array" ref="O237">IF(K237="","",IF($O$11="Bester",LARGE(K237:N237,1),IF(AND(M237="",N237=""),"",SUM(LARGE(K237:N237,{1;2;3})))))</f>
        <v/>
      </c>
      <c r="P237" s="140" t="str">
        <f t="shared" si="51"/>
        <v/>
      </c>
      <c r="Q237" s="112"/>
      <c r="R237" s="114"/>
      <c r="S237" s="114"/>
      <c r="T237" s="114"/>
      <c r="U237" s="19" t="str" cm="1">
        <f t="array" ref="U237">IF(Q237="","",IF($U$11="Bester",LARGE(Q237:T237,1),IF(AND(S237="",T237=""),"",SUM(LARGE(Q237:T237,{1;2;3})))))</f>
        <v/>
      </c>
      <c r="V237" s="140" t="str">
        <f t="shared" si="52"/>
        <v/>
      </c>
      <c r="W237" s="17"/>
      <c r="X237" s="140" t="str">
        <f t="shared" si="53"/>
        <v/>
      </c>
      <c r="Y237" s="21"/>
      <c r="Z237" s="26" t="str">
        <f t="shared" si="45"/>
        <v/>
      </c>
      <c r="AA237" s="27" t="str">
        <f t="shared" si="46"/>
        <v/>
      </c>
      <c r="AB237" s="27" t="str">
        <f t="shared" si="47"/>
        <v/>
      </c>
      <c r="AC237" s="25" t="str">
        <f t="shared" si="48"/>
        <v/>
      </c>
      <c r="AD237" s="19" t="str">
        <f t="shared" si="54"/>
        <v/>
      </c>
      <c r="AE237" s="142" t="str">
        <f t="shared" si="55"/>
        <v/>
      </c>
      <c r="AF237" s="28" t="str">
        <f t="shared" si="56"/>
        <v/>
      </c>
      <c r="AG237" s="29" t="str">
        <f t="shared" si="57"/>
        <v/>
      </c>
      <c r="AH237" s="30" t="str">
        <f t="shared" si="58"/>
        <v/>
      </c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</row>
    <row r="238" spans="2:49" ht="18" customHeight="1" x14ac:dyDescent="0.2">
      <c r="B238" s="106">
        <v>227</v>
      </c>
      <c r="C238" s="153"/>
      <c r="D238" s="184"/>
      <c r="E238" s="184"/>
      <c r="F238" s="185"/>
      <c r="G238" s="166" t="str">
        <f t="shared" si="49"/>
        <v/>
      </c>
      <c r="H238" s="48"/>
      <c r="I238" s="17"/>
      <c r="J238" s="140" t="str">
        <f t="shared" si="50"/>
        <v/>
      </c>
      <c r="K238" s="112"/>
      <c r="L238" s="108"/>
      <c r="M238" s="108"/>
      <c r="N238" s="108"/>
      <c r="O238" s="18" t="str" cm="1">
        <f t="array" ref="O238">IF(K238="","",IF($O$11="Bester",LARGE(K238:N238,1),IF(AND(M238="",N238=""),"",SUM(LARGE(K238:N238,{1;2;3})))))</f>
        <v/>
      </c>
      <c r="P238" s="140" t="str">
        <f t="shared" si="51"/>
        <v/>
      </c>
      <c r="Q238" s="112"/>
      <c r="R238" s="114"/>
      <c r="S238" s="114"/>
      <c r="T238" s="114"/>
      <c r="U238" s="19" t="str" cm="1">
        <f t="array" ref="U238">IF(Q238="","",IF($U$11="Bester",LARGE(Q238:T238,1),IF(AND(S238="",T238=""),"",SUM(LARGE(Q238:T238,{1;2;3})))))</f>
        <v/>
      </c>
      <c r="V238" s="140" t="str">
        <f t="shared" si="52"/>
        <v/>
      </c>
      <c r="W238" s="17"/>
      <c r="X238" s="140" t="str">
        <f t="shared" si="53"/>
        <v/>
      </c>
      <c r="Y238" s="21"/>
      <c r="Z238" s="26" t="str">
        <f t="shared" si="45"/>
        <v/>
      </c>
      <c r="AA238" s="27" t="str">
        <f t="shared" si="46"/>
        <v/>
      </c>
      <c r="AB238" s="27" t="str">
        <f t="shared" si="47"/>
        <v/>
      </c>
      <c r="AC238" s="25" t="str">
        <f t="shared" si="48"/>
        <v/>
      </c>
      <c r="AD238" s="19" t="str">
        <f t="shared" si="54"/>
        <v/>
      </c>
      <c r="AE238" s="142" t="str">
        <f t="shared" si="55"/>
        <v/>
      </c>
      <c r="AF238" s="28" t="str">
        <f t="shared" si="56"/>
        <v/>
      </c>
      <c r="AG238" s="29" t="str">
        <f t="shared" si="57"/>
        <v/>
      </c>
      <c r="AH238" s="30" t="str">
        <f t="shared" si="58"/>
        <v/>
      </c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</row>
    <row r="239" spans="2:49" ht="18" customHeight="1" x14ac:dyDescent="0.2">
      <c r="B239" s="106">
        <v>228</v>
      </c>
      <c r="C239" s="153"/>
      <c r="D239" s="184"/>
      <c r="E239" s="184"/>
      <c r="F239" s="185"/>
      <c r="G239" s="166" t="str">
        <f t="shared" si="49"/>
        <v/>
      </c>
      <c r="H239" s="48"/>
      <c r="I239" s="17"/>
      <c r="J239" s="140" t="str">
        <f t="shared" si="50"/>
        <v/>
      </c>
      <c r="K239" s="112"/>
      <c r="L239" s="108"/>
      <c r="M239" s="108"/>
      <c r="N239" s="108"/>
      <c r="O239" s="18" t="str" cm="1">
        <f t="array" ref="O239">IF(K239="","",IF($O$11="Bester",LARGE(K239:N239,1),IF(AND(M239="",N239=""),"",SUM(LARGE(K239:N239,{1;2;3})))))</f>
        <v/>
      </c>
      <c r="P239" s="140" t="str">
        <f t="shared" si="51"/>
        <v/>
      </c>
      <c r="Q239" s="112"/>
      <c r="R239" s="114"/>
      <c r="S239" s="114"/>
      <c r="T239" s="114"/>
      <c r="U239" s="19" t="str" cm="1">
        <f t="array" ref="U239">IF(Q239="","",IF($U$11="Bester",LARGE(Q239:T239,1),IF(AND(S239="",T239=""),"",SUM(LARGE(Q239:T239,{1;2;3})))))</f>
        <v/>
      </c>
      <c r="V239" s="140" t="str">
        <f t="shared" si="52"/>
        <v/>
      </c>
      <c r="W239" s="17"/>
      <c r="X239" s="140" t="str">
        <f t="shared" si="53"/>
        <v/>
      </c>
      <c r="Y239" s="21"/>
      <c r="Z239" s="26" t="str">
        <f t="shared" si="45"/>
        <v/>
      </c>
      <c r="AA239" s="27" t="str">
        <f t="shared" si="46"/>
        <v/>
      </c>
      <c r="AB239" s="27" t="str">
        <f t="shared" si="47"/>
        <v/>
      </c>
      <c r="AC239" s="25" t="str">
        <f t="shared" si="48"/>
        <v/>
      </c>
      <c r="AD239" s="19" t="str">
        <f t="shared" si="54"/>
        <v/>
      </c>
      <c r="AE239" s="142" t="str">
        <f t="shared" si="55"/>
        <v/>
      </c>
      <c r="AF239" s="28" t="str">
        <f t="shared" si="56"/>
        <v/>
      </c>
      <c r="AG239" s="29" t="str">
        <f t="shared" si="57"/>
        <v/>
      </c>
      <c r="AH239" s="30" t="str">
        <f t="shared" si="58"/>
        <v/>
      </c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</row>
    <row r="240" spans="2:49" ht="18" customHeight="1" x14ac:dyDescent="0.2">
      <c r="B240" s="106">
        <v>229</v>
      </c>
      <c r="C240" s="153"/>
      <c r="D240" s="184"/>
      <c r="E240" s="184"/>
      <c r="F240" s="185"/>
      <c r="G240" s="166" t="str">
        <f t="shared" si="49"/>
        <v/>
      </c>
      <c r="H240" s="48"/>
      <c r="I240" s="17"/>
      <c r="J240" s="140" t="str">
        <f t="shared" si="50"/>
        <v/>
      </c>
      <c r="K240" s="112"/>
      <c r="L240" s="108"/>
      <c r="M240" s="108"/>
      <c r="N240" s="108"/>
      <c r="O240" s="18" t="str" cm="1">
        <f t="array" ref="O240">IF(K240="","",IF($O$11="Bester",LARGE(K240:N240,1),IF(AND(M240="",N240=""),"",SUM(LARGE(K240:N240,{1;2;3})))))</f>
        <v/>
      </c>
      <c r="P240" s="140" t="str">
        <f t="shared" si="51"/>
        <v/>
      </c>
      <c r="Q240" s="112"/>
      <c r="R240" s="114"/>
      <c r="S240" s="114"/>
      <c r="T240" s="114"/>
      <c r="U240" s="19" t="str" cm="1">
        <f t="array" ref="U240">IF(Q240="","",IF($U$11="Bester",LARGE(Q240:T240,1),IF(AND(S240="",T240=""),"",SUM(LARGE(Q240:T240,{1;2;3})))))</f>
        <v/>
      </c>
      <c r="V240" s="140" t="str">
        <f t="shared" si="52"/>
        <v/>
      </c>
      <c r="W240" s="17"/>
      <c r="X240" s="140" t="str">
        <f t="shared" si="53"/>
        <v/>
      </c>
      <c r="Y240" s="21"/>
      <c r="Z240" s="26" t="str">
        <f t="shared" si="45"/>
        <v/>
      </c>
      <c r="AA240" s="27" t="str">
        <f t="shared" si="46"/>
        <v/>
      </c>
      <c r="AB240" s="27" t="str">
        <f t="shared" si="47"/>
        <v/>
      </c>
      <c r="AC240" s="25" t="str">
        <f t="shared" si="48"/>
        <v/>
      </c>
      <c r="AD240" s="19" t="str">
        <f t="shared" si="54"/>
        <v/>
      </c>
      <c r="AE240" s="142" t="str">
        <f t="shared" si="55"/>
        <v/>
      </c>
      <c r="AF240" s="28" t="str">
        <f t="shared" si="56"/>
        <v/>
      </c>
      <c r="AG240" s="29" t="str">
        <f t="shared" si="57"/>
        <v/>
      </c>
      <c r="AH240" s="30" t="str">
        <f t="shared" si="58"/>
        <v/>
      </c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</row>
    <row r="241" spans="2:49" ht="18" customHeight="1" x14ac:dyDescent="0.2">
      <c r="B241" s="106">
        <v>230</v>
      </c>
      <c r="C241" s="153"/>
      <c r="D241" s="184"/>
      <c r="E241" s="184"/>
      <c r="F241" s="185"/>
      <c r="G241" s="166" t="str">
        <f t="shared" si="49"/>
        <v/>
      </c>
      <c r="H241" s="48"/>
      <c r="I241" s="17"/>
      <c r="J241" s="140" t="str">
        <f t="shared" si="50"/>
        <v/>
      </c>
      <c r="K241" s="112"/>
      <c r="L241" s="108"/>
      <c r="M241" s="108"/>
      <c r="N241" s="108"/>
      <c r="O241" s="18" t="str" cm="1">
        <f t="array" ref="O241">IF(K241="","",IF($O$11="Bester",LARGE(K241:N241,1),IF(AND(M241="",N241=""),"",SUM(LARGE(K241:N241,{1;2;3})))))</f>
        <v/>
      </c>
      <c r="P241" s="140" t="str">
        <f t="shared" si="51"/>
        <v/>
      </c>
      <c r="Q241" s="112"/>
      <c r="R241" s="114"/>
      <c r="S241" s="114"/>
      <c r="T241" s="114"/>
      <c r="U241" s="19" t="str" cm="1">
        <f t="array" ref="U241">IF(Q241="","",IF($U$11="Bester",LARGE(Q241:T241,1),IF(AND(S241="",T241=""),"",SUM(LARGE(Q241:T241,{1;2;3})))))</f>
        <v/>
      </c>
      <c r="V241" s="140" t="str">
        <f t="shared" si="52"/>
        <v/>
      </c>
      <c r="W241" s="17"/>
      <c r="X241" s="140" t="str">
        <f t="shared" si="53"/>
        <v/>
      </c>
      <c r="Y241" s="21"/>
      <c r="Z241" s="26" t="str">
        <f t="shared" si="45"/>
        <v/>
      </c>
      <c r="AA241" s="27" t="str">
        <f t="shared" si="46"/>
        <v/>
      </c>
      <c r="AB241" s="27" t="str">
        <f t="shared" si="47"/>
        <v/>
      </c>
      <c r="AC241" s="25" t="str">
        <f t="shared" si="48"/>
        <v/>
      </c>
      <c r="AD241" s="19" t="str">
        <f t="shared" si="54"/>
        <v/>
      </c>
      <c r="AE241" s="142" t="str">
        <f t="shared" si="55"/>
        <v/>
      </c>
      <c r="AF241" s="28" t="str">
        <f t="shared" si="56"/>
        <v/>
      </c>
      <c r="AG241" s="29" t="str">
        <f t="shared" si="57"/>
        <v/>
      </c>
      <c r="AH241" s="30" t="str">
        <f t="shared" si="58"/>
        <v/>
      </c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</row>
    <row r="242" spans="2:49" ht="18" customHeight="1" x14ac:dyDescent="0.2">
      <c r="B242" s="106">
        <v>231</v>
      </c>
      <c r="C242" s="153"/>
      <c r="D242" s="184"/>
      <c r="E242" s="184"/>
      <c r="F242" s="185"/>
      <c r="G242" s="166" t="str">
        <f t="shared" si="49"/>
        <v/>
      </c>
      <c r="H242" s="48"/>
      <c r="I242" s="17"/>
      <c r="J242" s="140" t="str">
        <f t="shared" si="50"/>
        <v/>
      </c>
      <c r="K242" s="112"/>
      <c r="L242" s="108"/>
      <c r="M242" s="108"/>
      <c r="N242" s="108"/>
      <c r="O242" s="18" t="str" cm="1">
        <f t="array" ref="O242">IF(K242="","",IF($O$11="Bester",LARGE(K242:N242,1),IF(AND(M242="",N242=""),"",SUM(LARGE(K242:N242,{1;2;3})))))</f>
        <v/>
      </c>
      <c r="P242" s="140" t="str">
        <f t="shared" si="51"/>
        <v/>
      </c>
      <c r="Q242" s="112"/>
      <c r="R242" s="114"/>
      <c r="S242" s="114"/>
      <c r="T242" s="114"/>
      <c r="U242" s="19" t="str" cm="1">
        <f t="array" ref="U242">IF(Q242="","",IF($U$11="Bester",LARGE(Q242:T242,1),IF(AND(S242="",T242=""),"",SUM(LARGE(Q242:T242,{1;2;3})))))</f>
        <v/>
      </c>
      <c r="V242" s="140" t="str">
        <f t="shared" si="52"/>
        <v/>
      </c>
      <c r="W242" s="17"/>
      <c r="X242" s="140" t="str">
        <f t="shared" si="53"/>
        <v/>
      </c>
      <c r="Y242" s="21"/>
      <c r="Z242" s="26" t="str">
        <f t="shared" si="45"/>
        <v/>
      </c>
      <c r="AA242" s="27" t="str">
        <f t="shared" si="46"/>
        <v/>
      </c>
      <c r="AB242" s="27" t="str">
        <f t="shared" si="47"/>
        <v/>
      </c>
      <c r="AC242" s="25" t="str">
        <f t="shared" si="48"/>
        <v/>
      </c>
      <c r="AD242" s="19" t="str">
        <f t="shared" si="54"/>
        <v/>
      </c>
      <c r="AE242" s="142" t="str">
        <f t="shared" si="55"/>
        <v/>
      </c>
      <c r="AF242" s="28" t="str">
        <f t="shared" si="56"/>
        <v/>
      </c>
      <c r="AG242" s="29" t="str">
        <f t="shared" si="57"/>
        <v/>
      </c>
      <c r="AH242" s="30" t="str">
        <f t="shared" si="58"/>
        <v/>
      </c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</row>
    <row r="243" spans="2:49" ht="18" customHeight="1" x14ac:dyDescent="0.2">
      <c r="B243" s="106">
        <v>232</v>
      </c>
      <c r="C243" s="153"/>
      <c r="D243" s="184"/>
      <c r="E243" s="184"/>
      <c r="F243" s="185"/>
      <c r="G243" s="166" t="str">
        <f t="shared" si="49"/>
        <v/>
      </c>
      <c r="H243" s="48"/>
      <c r="I243" s="17"/>
      <c r="J243" s="140" t="str">
        <f t="shared" si="50"/>
        <v/>
      </c>
      <c r="K243" s="112"/>
      <c r="L243" s="108"/>
      <c r="M243" s="108"/>
      <c r="N243" s="108"/>
      <c r="O243" s="18" t="str" cm="1">
        <f t="array" ref="O243">IF(K243="","",IF($O$11="Bester",LARGE(K243:N243,1),IF(AND(M243="",N243=""),"",SUM(LARGE(K243:N243,{1;2;3})))))</f>
        <v/>
      </c>
      <c r="P243" s="140" t="str">
        <f t="shared" si="51"/>
        <v/>
      </c>
      <c r="Q243" s="112"/>
      <c r="R243" s="114"/>
      <c r="S243" s="114"/>
      <c r="T243" s="114"/>
      <c r="U243" s="19" t="str" cm="1">
        <f t="array" ref="U243">IF(Q243="","",IF($U$11="Bester",LARGE(Q243:T243,1),IF(AND(S243="",T243=""),"",SUM(LARGE(Q243:T243,{1;2;3})))))</f>
        <v/>
      </c>
      <c r="V243" s="140" t="str">
        <f t="shared" si="52"/>
        <v/>
      </c>
      <c r="W243" s="17"/>
      <c r="X243" s="140" t="str">
        <f t="shared" si="53"/>
        <v/>
      </c>
      <c r="Y243" s="21"/>
      <c r="Z243" s="26" t="str">
        <f t="shared" si="45"/>
        <v/>
      </c>
      <c r="AA243" s="27" t="str">
        <f t="shared" si="46"/>
        <v/>
      </c>
      <c r="AB243" s="27" t="str">
        <f t="shared" si="47"/>
        <v/>
      </c>
      <c r="AC243" s="25" t="str">
        <f t="shared" si="48"/>
        <v/>
      </c>
      <c r="AD243" s="19" t="str">
        <f t="shared" si="54"/>
        <v/>
      </c>
      <c r="AE243" s="142" t="str">
        <f t="shared" si="55"/>
        <v/>
      </c>
      <c r="AF243" s="28" t="str">
        <f t="shared" si="56"/>
        <v/>
      </c>
      <c r="AG243" s="29" t="str">
        <f t="shared" si="57"/>
        <v/>
      </c>
      <c r="AH243" s="30" t="str">
        <f t="shared" si="58"/>
        <v/>
      </c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</row>
    <row r="244" spans="2:49" ht="18" customHeight="1" x14ac:dyDescent="0.2">
      <c r="B244" s="106">
        <v>233</v>
      </c>
      <c r="C244" s="153"/>
      <c r="D244" s="184"/>
      <c r="E244" s="184"/>
      <c r="F244" s="185"/>
      <c r="G244" s="166" t="str">
        <f t="shared" si="49"/>
        <v/>
      </c>
      <c r="H244" s="48"/>
      <c r="I244" s="17"/>
      <c r="J244" s="140" t="str">
        <f t="shared" si="50"/>
        <v/>
      </c>
      <c r="K244" s="112"/>
      <c r="L244" s="108"/>
      <c r="M244" s="108"/>
      <c r="N244" s="108"/>
      <c r="O244" s="18" t="str" cm="1">
        <f t="array" ref="O244">IF(K244="","",IF($O$11="Bester",LARGE(K244:N244,1),IF(AND(M244="",N244=""),"",SUM(LARGE(K244:N244,{1;2;3})))))</f>
        <v/>
      </c>
      <c r="P244" s="140" t="str">
        <f t="shared" si="51"/>
        <v/>
      </c>
      <c r="Q244" s="112"/>
      <c r="R244" s="114"/>
      <c r="S244" s="114"/>
      <c r="T244" s="114"/>
      <c r="U244" s="19" t="str" cm="1">
        <f t="array" ref="U244">IF(Q244="","",IF($U$11="Bester",LARGE(Q244:T244,1),IF(AND(S244="",T244=""),"",SUM(LARGE(Q244:T244,{1;2;3})))))</f>
        <v/>
      </c>
      <c r="V244" s="140" t="str">
        <f t="shared" si="52"/>
        <v/>
      </c>
      <c r="W244" s="17"/>
      <c r="X244" s="140" t="str">
        <f t="shared" si="53"/>
        <v/>
      </c>
      <c r="Y244" s="21"/>
      <c r="Z244" s="26" t="str">
        <f t="shared" si="45"/>
        <v/>
      </c>
      <c r="AA244" s="27" t="str">
        <f t="shared" si="46"/>
        <v/>
      </c>
      <c r="AB244" s="27" t="str">
        <f t="shared" si="47"/>
        <v/>
      </c>
      <c r="AC244" s="25" t="str">
        <f t="shared" si="48"/>
        <v/>
      </c>
      <c r="AD244" s="19" t="str">
        <f t="shared" si="54"/>
        <v/>
      </c>
      <c r="AE244" s="142" t="str">
        <f t="shared" si="55"/>
        <v/>
      </c>
      <c r="AF244" s="28" t="str">
        <f t="shared" si="56"/>
        <v/>
      </c>
      <c r="AG244" s="29" t="str">
        <f t="shared" si="57"/>
        <v/>
      </c>
      <c r="AH244" s="30" t="str">
        <f t="shared" si="58"/>
        <v/>
      </c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</row>
    <row r="245" spans="2:49" ht="18" customHeight="1" x14ac:dyDescent="0.2">
      <c r="B245" s="106">
        <v>234</v>
      </c>
      <c r="C245" s="153"/>
      <c r="D245" s="184"/>
      <c r="E245" s="184"/>
      <c r="F245" s="185"/>
      <c r="G245" s="166" t="str">
        <f t="shared" si="49"/>
        <v/>
      </c>
      <c r="H245" s="48"/>
      <c r="I245" s="17"/>
      <c r="J245" s="140" t="str">
        <f t="shared" si="50"/>
        <v/>
      </c>
      <c r="K245" s="112"/>
      <c r="L245" s="108"/>
      <c r="M245" s="108"/>
      <c r="N245" s="108"/>
      <c r="O245" s="18" t="str" cm="1">
        <f t="array" ref="O245">IF(K245="","",IF($O$11="Bester",LARGE(K245:N245,1),IF(AND(M245="",N245=""),"",SUM(LARGE(K245:N245,{1;2;3})))))</f>
        <v/>
      </c>
      <c r="P245" s="140" t="str">
        <f t="shared" si="51"/>
        <v/>
      </c>
      <c r="Q245" s="112"/>
      <c r="R245" s="114"/>
      <c r="S245" s="114"/>
      <c r="T245" s="114"/>
      <c r="U245" s="19" t="str" cm="1">
        <f t="array" ref="U245">IF(Q245="","",IF($U$11="Bester",LARGE(Q245:T245,1),IF(AND(S245="",T245=""),"",SUM(LARGE(Q245:T245,{1;2;3})))))</f>
        <v/>
      </c>
      <c r="V245" s="140" t="str">
        <f t="shared" si="52"/>
        <v/>
      </c>
      <c r="W245" s="17"/>
      <c r="X245" s="140" t="str">
        <f t="shared" si="53"/>
        <v/>
      </c>
      <c r="Y245" s="21"/>
      <c r="Z245" s="26" t="str">
        <f t="shared" si="45"/>
        <v/>
      </c>
      <c r="AA245" s="27" t="str">
        <f t="shared" si="46"/>
        <v/>
      </c>
      <c r="AB245" s="27" t="str">
        <f t="shared" si="47"/>
        <v/>
      </c>
      <c r="AC245" s="25" t="str">
        <f t="shared" si="48"/>
        <v/>
      </c>
      <c r="AD245" s="19" t="str">
        <f t="shared" si="54"/>
        <v/>
      </c>
      <c r="AE245" s="142" t="str">
        <f t="shared" si="55"/>
        <v/>
      </c>
      <c r="AF245" s="28" t="str">
        <f t="shared" si="56"/>
        <v/>
      </c>
      <c r="AG245" s="29" t="str">
        <f t="shared" si="57"/>
        <v/>
      </c>
      <c r="AH245" s="30" t="str">
        <f t="shared" si="58"/>
        <v/>
      </c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</row>
    <row r="246" spans="2:49" ht="18" customHeight="1" x14ac:dyDescent="0.2">
      <c r="B246" s="106">
        <v>235</v>
      </c>
      <c r="C246" s="153"/>
      <c r="D246" s="184"/>
      <c r="E246" s="184"/>
      <c r="F246" s="185"/>
      <c r="G246" s="166" t="str">
        <f t="shared" si="49"/>
        <v/>
      </c>
      <c r="H246" s="48"/>
      <c r="I246" s="17"/>
      <c r="J246" s="140" t="str">
        <f t="shared" si="50"/>
        <v/>
      </c>
      <c r="K246" s="112"/>
      <c r="L246" s="108"/>
      <c r="M246" s="108"/>
      <c r="N246" s="108"/>
      <c r="O246" s="18" t="str" cm="1">
        <f t="array" ref="O246">IF(K246="","",IF($O$11="Bester",LARGE(K246:N246,1),IF(AND(M246="",N246=""),"",SUM(LARGE(K246:N246,{1;2;3})))))</f>
        <v/>
      </c>
      <c r="P246" s="140" t="str">
        <f t="shared" si="51"/>
        <v/>
      </c>
      <c r="Q246" s="112"/>
      <c r="R246" s="114"/>
      <c r="S246" s="114"/>
      <c r="T246" s="114"/>
      <c r="U246" s="19" t="str" cm="1">
        <f t="array" ref="U246">IF(Q246="","",IF($U$11="Bester",LARGE(Q246:T246,1),IF(AND(S246="",T246=""),"",SUM(LARGE(Q246:T246,{1;2;3})))))</f>
        <v/>
      </c>
      <c r="V246" s="140" t="str">
        <f t="shared" si="52"/>
        <v/>
      </c>
      <c r="W246" s="17"/>
      <c r="X246" s="140" t="str">
        <f t="shared" si="53"/>
        <v/>
      </c>
      <c r="Y246" s="21"/>
      <c r="Z246" s="26" t="str">
        <f t="shared" si="45"/>
        <v/>
      </c>
      <c r="AA246" s="27" t="str">
        <f t="shared" si="46"/>
        <v/>
      </c>
      <c r="AB246" s="27" t="str">
        <f t="shared" si="47"/>
        <v/>
      </c>
      <c r="AC246" s="25" t="str">
        <f t="shared" si="48"/>
        <v/>
      </c>
      <c r="AD246" s="19" t="str">
        <f t="shared" si="54"/>
        <v/>
      </c>
      <c r="AE246" s="142" t="str">
        <f t="shared" si="55"/>
        <v/>
      </c>
      <c r="AF246" s="28" t="str">
        <f t="shared" si="56"/>
        <v/>
      </c>
      <c r="AG246" s="29" t="str">
        <f t="shared" si="57"/>
        <v/>
      </c>
      <c r="AH246" s="30" t="str">
        <f t="shared" si="58"/>
        <v/>
      </c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</row>
    <row r="247" spans="2:49" ht="18" customHeight="1" x14ac:dyDescent="0.2">
      <c r="B247" s="106">
        <v>236</v>
      </c>
      <c r="C247" s="153"/>
      <c r="D247" s="184"/>
      <c r="E247" s="184"/>
      <c r="F247" s="185"/>
      <c r="G247" s="166" t="str">
        <f t="shared" si="49"/>
        <v/>
      </c>
      <c r="H247" s="48"/>
      <c r="I247" s="17"/>
      <c r="J247" s="140" t="str">
        <f t="shared" si="50"/>
        <v/>
      </c>
      <c r="K247" s="112"/>
      <c r="L247" s="108"/>
      <c r="M247" s="108"/>
      <c r="N247" s="108"/>
      <c r="O247" s="18" t="str" cm="1">
        <f t="array" ref="O247">IF(K247="","",IF($O$11="Bester",LARGE(K247:N247,1),IF(AND(M247="",N247=""),"",SUM(LARGE(K247:N247,{1;2;3})))))</f>
        <v/>
      </c>
      <c r="P247" s="140" t="str">
        <f t="shared" si="51"/>
        <v/>
      </c>
      <c r="Q247" s="112"/>
      <c r="R247" s="114"/>
      <c r="S247" s="114"/>
      <c r="T247" s="114"/>
      <c r="U247" s="19" t="str" cm="1">
        <f t="array" ref="U247">IF(Q247="","",IF($U$11="Bester",LARGE(Q247:T247,1),IF(AND(S247="",T247=""),"",SUM(LARGE(Q247:T247,{1;2;3})))))</f>
        <v/>
      </c>
      <c r="V247" s="140" t="str">
        <f t="shared" si="52"/>
        <v/>
      </c>
      <c r="W247" s="17"/>
      <c r="X247" s="140" t="str">
        <f t="shared" si="53"/>
        <v/>
      </c>
      <c r="Y247" s="21"/>
      <c r="Z247" s="26" t="str">
        <f t="shared" si="45"/>
        <v/>
      </c>
      <c r="AA247" s="27" t="str">
        <f t="shared" si="46"/>
        <v/>
      </c>
      <c r="AB247" s="27" t="str">
        <f t="shared" si="47"/>
        <v/>
      </c>
      <c r="AC247" s="25" t="str">
        <f t="shared" si="48"/>
        <v/>
      </c>
      <c r="AD247" s="19" t="str">
        <f t="shared" si="54"/>
        <v/>
      </c>
      <c r="AE247" s="142" t="str">
        <f t="shared" si="55"/>
        <v/>
      </c>
      <c r="AF247" s="28" t="str">
        <f t="shared" si="56"/>
        <v/>
      </c>
      <c r="AG247" s="29" t="str">
        <f t="shared" si="57"/>
        <v/>
      </c>
      <c r="AH247" s="30" t="str">
        <f t="shared" si="58"/>
        <v/>
      </c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</row>
    <row r="248" spans="2:49" ht="18" customHeight="1" x14ac:dyDescent="0.2">
      <c r="B248" s="106">
        <v>237</v>
      </c>
      <c r="C248" s="153"/>
      <c r="D248" s="184"/>
      <c r="E248" s="184"/>
      <c r="F248" s="185"/>
      <c r="G248" s="166" t="str">
        <f t="shared" si="49"/>
        <v/>
      </c>
      <c r="H248" s="48"/>
      <c r="I248" s="17"/>
      <c r="J248" s="140" t="str">
        <f t="shared" si="50"/>
        <v/>
      </c>
      <c r="K248" s="112"/>
      <c r="L248" s="108"/>
      <c r="M248" s="108"/>
      <c r="N248" s="108"/>
      <c r="O248" s="18" t="str" cm="1">
        <f t="array" ref="O248">IF(K248="","",IF($O$11="Bester",LARGE(K248:N248,1),IF(AND(M248="",N248=""),"",SUM(LARGE(K248:N248,{1;2;3})))))</f>
        <v/>
      </c>
      <c r="P248" s="140" t="str">
        <f t="shared" si="51"/>
        <v/>
      </c>
      <c r="Q248" s="112"/>
      <c r="R248" s="114"/>
      <c r="S248" s="114"/>
      <c r="T248" s="114"/>
      <c r="U248" s="19" t="str" cm="1">
        <f t="array" ref="U248">IF(Q248="","",IF($U$11="Bester",LARGE(Q248:T248,1),IF(AND(S248="",T248=""),"",SUM(LARGE(Q248:T248,{1;2;3})))))</f>
        <v/>
      </c>
      <c r="V248" s="140" t="str">
        <f t="shared" si="52"/>
        <v/>
      </c>
      <c r="W248" s="17"/>
      <c r="X248" s="140" t="str">
        <f t="shared" si="53"/>
        <v/>
      </c>
      <c r="Y248" s="21"/>
      <c r="Z248" s="26" t="str">
        <f t="shared" si="45"/>
        <v/>
      </c>
      <c r="AA248" s="27" t="str">
        <f t="shared" si="46"/>
        <v/>
      </c>
      <c r="AB248" s="27" t="str">
        <f t="shared" si="47"/>
        <v/>
      </c>
      <c r="AC248" s="25" t="str">
        <f t="shared" si="48"/>
        <v/>
      </c>
      <c r="AD248" s="19" t="str">
        <f t="shared" si="54"/>
        <v/>
      </c>
      <c r="AE248" s="142" t="str">
        <f t="shared" si="55"/>
        <v/>
      </c>
      <c r="AF248" s="28" t="str">
        <f t="shared" si="56"/>
        <v/>
      </c>
      <c r="AG248" s="29" t="str">
        <f t="shared" si="57"/>
        <v/>
      </c>
      <c r="AH248" s="30" t="str">
        <f t="shared" si="58"/>
        <v/>
      </c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</row>
    <row r="249" spans="2:49" ht="18" customHeight="1" x14ac:dyDescent="0.2">
      <c r="B249" s="106">
        <v>238</v>
      </c>
      <c r="C249" s="153"/>
      <c r="D249" s="184"/>
      <c r="E249" s="184"/>
      <c r="F249" s="185"/>
      <c r="G249" s="166" t="str">
        <f t="shared" si="49"/>
        <v/>
      </c>
      <c r="H249" s="48"/>
      <c r="I249" s="17"/>
      <c r="J249" s="140" t="str">
        <f t="shared" si="50"/>
        <v/>
      </c>
      <c r="K249" s="112"/>
      <c r="L249" s="108"/>
      <c r="M249" s="108"/>
      <c r="N249" s="108"/>
      <c r="O249" s="18" t="str" cm="1">
        <f t="array" ref="O249">IF(K249="","",IF($O$11="Bester",LARGE(K249:N249,1),IF(AND(M249="",N249=""),"",SUM(LARGE(K249:N249,{1;2;3})))))</f>
        <v/>
      </c>
      <c r="P249" s="140" t="str">
        <f t="shared" si="51"/>
        <v/>
      </c>
      <c r="Q249" s="112"/>
      <c r="R249" s="114"/>
      <c r="S249" s="114"/>
      <c r="T249" s="114"/>
      <c r="U249" s="19" t="str" cm="1">
        <f t="array" ref="U249">IF(Q249="","",IF($U$11="Bester",LARGE(Q249:T249,1),IF(AND(S249="",T249=""),"",SUM(LARGE(Q249:T249,{1;2;3})))))</f>
        <v/>
      </c>
      <c r="V249" s="140" t="str">
        <f t="shared" si="52"/>
        <v/>
      </c>
      <c r="W249" s="17"/>
      <c r="X249" s="140" t="str">
        <f t="shared" si="53"/>
        <v/>
      </c>
      <c r="Y249" s="21"/>
      <c r="Z249" s="26" t="str">
        <f t="shared" si="45"/>
        <v/>
      </c>
      <c r="AA249" s="27" t="str">
        <f t="shared" si="46"/>
        <v/>
      </c>
      <c r="AB249" s="27" t="str">
        <f t="shared" si="47"/>
        <v/>
      </c>
      <c r="AC249" s="25" t="str">
        <f t="shared" si="48"/>
        <v/>
      </c>
      <c r="AD249" s="19" t="str">
        <f t="shared" si="54"/>
        <v/>
      </c>
      <c r="AE249" s="142" t="str">
        <f t="shared" si="55"/>
        <v/>
      </c>
      <c r="AF249" s="28" t="str">
        <f t="shared" si="56"/>
        <v/>
      </c>
      <c r="AG249" s="29" t="str">
        <f t="shared" si="57"/>
        <v/>
      </c>
      <c r="AH249" s="30" t="str">
        <f t="shared" si="58"/>
        <v/>
      </c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</row>
    <row r="250" spans="2:49" ht="18" customHeight="1" x14ac:dyDescent="0.2">
      <c r="B250" s="106">
        <v>239</v>
      </c>
      <c r="C250" s="153"/>
      <c r="D250" s="184"/>
      <c r="E250" s="184"/>
      <c r="F250" s="185"/>
      <c r="G250" s="166" t="str">
        <f t="shared" si="49"/>
        <v/>
      </c>
      <c r="H250" s="48"/>
      <c r="I250" s="17"/>
      <c r="J250" s="140" t="str">
        <f t="shared" si="50"/>
        <v/>
      </c>
      <c r="K250" s="112"/>
      <c r="L250" s="108"/>
      <c r="M250" s="108"/>
      <c r="N250" s="108"/>
      <c r="O250" s="18" t="str" cm="1">
        <f t="array" ref="O250">IF(K250="","",IF($O$11="Bester",LARGE(K250:N250,1),IF(AND(M250="",N250=""),"",SUM(LARGE(K250:N250,{1;2;3})))))</f>
        <v/>
      </c>
      <c r="P250" s="140" t="str">
        <f t="shared" si="51"/>
        <v/>
      </c>
      <c r="Q250" s="112"/>
      <c r="R250" s="114"/>
      <c r="S250" s="114"/>
      <c r="T250" s="114"/>
      <c r="U250" s="19" t="str" cm="1">
        <f t="array" ref="U250">IF(Q250="","",IF($U$11="Bester",LARGE(Q250:T250,1),IF(AND(S250="",T250=""),"",SUM(LARGE(Q250:T250,{1;2;3})))))</f>
        <v/>
      </c>
      <c r="V250" s="140" t="str">
        <f t="shared" si="52"/>
        <v/>
      </c>
      <c r="W250" s="17"/>
      <c r="X250" s="140" t="str">
        <f t="shared" si="53"/>
        <v/>
      </c>
      <c r="Y250" s="21"/>
      <c r="Z250" s="26" t="str">
        <f t="shared" si="45"/>
        <v/>
      </c>
      <c r="AA250" s="27" t="str">
        <f t="shared" si="46"/>
        <v/>
      </c>
      <c r="AB250" s="27" t="str">
        <f t="shared" si="47"/>
        <v/>
      </c>
      <c r="AC250" s="25" t="str">
        <f t="shared" si="48"/>
        <v/>
      </c>
      <c r="AD250" s="19" t="str">
        <f t="shared" si="54"/>
        <v/>
      </c>
      <c r="AE250" s="142" t="str">
        <f t="shared" si="55"/>
        <v/>
      </c>
      <c r="AF250" s="28" t="str">
        <f t="shared" si="56"/>
        <v/>
      </c>
      <c r="AG250" s="29" t="str">
        <f t="shared" si="57"/>
        <v/>
      </c>
      <c r="AH250" s="30" t="str">
        <f t="shared" si="58"/>
        <v/>
      </c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</row>
    <row r="251" spans="2:49" ht="18" customHeight="1" x14ac:dyDescent="0.2">
      <c r="B251" s="106">
        <v>240</v>
      </c>
      <c r="C251" s="153"/>
      <c r="D251" s="184"/>
      <c r="E251" s="184"/>
      <c r="F251" s="185"/>
      <c r="G251" s="166" t="str">
        <f t="shared" si="49"/>
        <v/>
      </c>
      <c r="H251" s="48"/>
      <c r="I251" s="17"/>
      <c r="J251" s="140" t="str">
        <f t="shared" si="50"/>
        <v/>
      </c>
      <c r="K251" s="112"/>
      <c r="L251" s="108"/>
      <c r="M251" s="108"/>
      <c r="N251" s="108"/>
      <c r="O251" s="18" t="str" cm="1">
        <f t="array" ref="O251">IF(K251="","",IF($O$11="Bester",LARGE(K251:N251,1),IF(AND(M251="",N251=""),"",SUM(LARGE(K251:N251,{1;2;3})))))</f>
        <v/>
      </c>
      <c r="P251" s="140" t="str">
        <f t="shared" si="51"/>
        <v/>
      </c>
      <c r="Q251" s="112"/>
      <c r="R251" s="114"/>
      <c r="S251" s="114"/>
      <c r="T251" s="114"/>
      <c r="U251" s="19" t="str" cm="1">
        <f t="array" ref="U251">IF(Q251="","",IF($U$11="Bester",LARGE(Q251:T251,1),IF(AND(S251="",T251=""),"",SUM(LARGE(Q251:T251,{1;2;3})))))</f>
        <v/>
      </c>
      <c r="V251" s="140" t="str">
        <f t="shared" si="52"/>
        <v/>
      </c>
      <c r="W251" s="17"/>
      <c r="X251" s="140" t="str">
        <f t="shared" si="53"/>
        <v/>
      </c>
      <c r="Y251" s="21"/>
      <c r="Z251" s="26" t="str">
        <f t="shared" si="45"/>
        <v/>
      </c>
      <c r="AA251" s="27" t="str">
        <f t="shared" si="46"/>
        <v/>
      </c>
      <c r="AB251" s="27" t="str">
        <f t="shared" si="47"/>
        <v/>
      </c>
      <c r="AC251" s="25" t="str">
        <f t="shared" si="48"/>
        <v/>
      </c>
      <c r="AD251" s="19" t="str">
        <f t="shared" si="54"/>
        <v/>
      </c>
      <c r="AE251" s="142" t="str">
        <f t="shared" si="55"/>
        <v/>
      </c>
      <c r="AF251" s="28" t="str">
        <f t="shared" si="56"/>
        <v/>
      </c>
      <c r="AG251" s="29" t="str">
        <f t="shared" si="57"/>
        <v/>
      </c>
      <c r="AH251" s="30" t="str">
        <f t="shared" si="58"/>
        <v/>
      </c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</row>
    <row r="252" spans="2:49" ht="18" customHeight="1" x14ac:dyDescent="0.2">
      <c r="B252" s="106">
        <v>241</v>
      </c>
      <c r="C252" s="153"/>
      <c r="D252" s="184"/>
      <c r="E252" s="184"/>
      <c r="F252" s="185"/>
      <c r="G252" s="166" t="str">
        <f t="shared" si="49"/>
        <v/>
      </c>
      <c r="H252" s="48"/>
      <c r="I252" s="17"/>
      <c r="J252" s="140" t="str">
        <f t="shared" si="50"/>
        <v/>
      </c>
      <c r="K252" s="112"/>
      <c r="L252" s="108"/>
      <c r="M252" s="108"/>
      <c r="N252" s="108"/>
      <c r="O252" s="18" t="str" cm="1">
        <f t="array" ref="O252">IF(K252="","",IF($O$11="Bester",LARGE(K252:N252,1),IF(AND(M252="",N252=""),"",SUM(LARGE(K252:N252,{1;2;3})))))</f>
        <v/>
      </c>
      <c r="P252" s="140" t="str">
        <f t="shared" si="51"/>
        <v/>
      </c>
      <c r="Q252" s="112"/>
      <c r="R252" s="114"/>
      <c r="S252" s="114"/>
      <c r="T252" s="114"/>
      <c r="U252" s="19" t="str" cm="1">
        <f t="array" ref="U252">IF(Q252="","",IF($U$11="Bester",LARGE(Q252:T252,1),IF(AND(S252="",T252=""),"",SUM(LARGE(Q252:T252,{1;2;3})))))</f>
        <v/>
      </c>
      <c r="V252" s="140" t="str">
        <f t="shared" si="52"/>
        <v/>
      </c>
      <c r="W252" s="17"/>
      <c r="X252" s="140" t="str">
        <f t="shared" si="53"/>
        <v/>
      </c>
      <c r="Y252" s="21"/>
      <c r="Z252" s="26" t="str">
        <f t="shared" si="45"/>
        <v/>
      </c>
      <c r="AA252" s="27" t="str">
        <f t="shared" si="46"/>
        <v/>
      </c>
      <c r="AB252" s="27" t="str">
        <f t="shared" si="47"/>
        <v/>
      </c>
      <c r="AC252" s="25" t="str">
        <f t="shared" si="48"/>
        <v/>
      </c>
      <c r="AD252" s="19" t="str">
        <f t="shared" si="54"/>
        <v/>
      </c>
      <c r="AE252" s="142" t="str">
        <f t="shared" si="55"/>
        <v/>
      </c>
      <c r="AF252" s="28" t="str">
        <f t="shared" si="56"/>
        <v/>
      </c>
      <c r="AG252" s="29" t="str">
        <f t="shared" si="57"/>
        <v/>
      </c>
      <c r="AH252" s="30" t="str">
        <f t="shared" si="58"/>
        <v/>
      </c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</row>
    <row r="253" spans="2:49" ht="18" customHeight="1" x14ac:dyDescent="0.2">
      <c r="B253" s="106">
        <v>242</v>
      </c>
      <c r="C253" s="153"/>
      <c r="D253" s="184"/>
      <c r="E253" s="184"/>
      <c r="F253" s="185"/>
      <c r="G253" s="166" t="str">
        <f t="shared" si="49"/>
        <v/>
      </c>
      <c r="H253" s="48"/>
      <c r="I253" s="17"/>
      <c r="J253" s="140" t="str">
        <f t="shared" si="50"/>
        <v/>
      </c>
      <c r="K253" s="112"/>
      <c r="L253" s="108"/>
      <c r="M253" s="108"/>
      <c r="N253" s="108"/>
      <c r="O253" s="18" t="str" cm="1">
        <f t="array" ref="O253">IF(K253="","",IF($O$11="Bester",LARGE(K253:N253,1),IF(AND(M253="",N253=""),"",SUM(LARGE(K253:N253,{1;2;3})))))</f>
        <v/>
      </c>
      <c r="P253" s="140" t="str">
        <f t="shared" si="51"/>
        <v/>
      </c>
      <c r="Q253" s="112"/>
      <c r="R253" s="114"/>
      <c r="S253" s="114"/>
      <c r="T253" s="114"/>
      <c r="U253" s="19" t="str" cm="1">
        <f t="array" ref="U253">IF(Q253="","",IF($U$11="Bester",LARGE(Q253:T253,1),IF(AND(S253="",T253=""),"",SUM(LARGE(Q253:T253,{1;2;3})))))</f>
        <v/>
      </c>
      <c r="V253" s="140" t="str">
        <f t="shared" si="52"/>
        <v/>
      </c>
      <c r="W253" s="17"/>
      <c r="X253" s="140" t="str">
        <f t="shared" si="53"/>
        <v/>
      </c>
      <c r="Y253" s="21"/>
      <c r="Z253" s="26" t="str">
        <f t="shared" si="45"/>
        <v/>
      </c>
      <c r="AA253" s="27" t="str">
        <f t="shared" si="46"/>
        <v/>
      </c>
      <c r="AB253" s="27" t="str">
        <f t="shared" si="47"/>
        <v/>
      </c>
      <c r="AC253" s="25" t="str">
        <f t="shared" si="48"/>
        <v/>
      </c>
      <c r="AD253" s="19" t="str">
        <f t="shared" si="54"/>
        <v/>
      </c>
      <c r="AE253" s="142" t="str">
        <f t="shared" si="55"/>
        <v/>
      </c>
      <c r="AF253" s="28" t="str">
        <f t="shared" si="56"/>
        <v/>
      </c>
      <c r="AG253" s="29" t="str">
        <f t="shared" si="57"/>
        <v/>
      </c>
      <c r="AH253" s="30" t="str">
        <f t="shared" si="58"/>
        <v/>
      </c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</row>
    <row r="254" spans="2:49" ht="18" customHeight="1" x14ac:dyDescent="0.2">
      <c r="B254" s="106">
        <v>243</v>
      </c>
      <c r="C254" s="153"/>
      <c r="D254" s="184"/>
      <c r="E254" s="184"/>
      <c r="F254" s="185"/>
      <c r="G254" s="166" t="str">
        <f t="shared" si="49"/>
        <v/>
      </c>
      <c r="H254" s="48"/>
      <c r="I254" s="17"/>
      <c r="J254" s="140" t="str">
        <f t="shared" si="50"/>
        <v/>
      </c>
      <c r="K254" s="112"/>
      <c r="L254" s="108"/>
      <c r="M254" s="108"/>
      <c r="N254" s="108"/>
      <c r="O254" s="18" t="str" cm="1">
        <f t="array" ref="O254">IF(K254="","",IF($O$11="Bester",LARGE(K254:N254,1),IF(AND(M254="",N254=""),"",SUM(LARGE(K254:N254,{1;2;3})))))</f>
        <v/>
      </c>
      <c r="P254" s="140" t="str">
        <f t="shared" si="51"/>
        <v/>
      </c>
      <c r="Q254" s="112"/>
      <c r="R254" s="114"/>
      <c r="S254" s="114"/>
      <c r="T254" s="114"/>
      <c r="U254" s="19" t="str" cm="1">
        <f t="array" ref="U254">IF(Q254="","",IF($U$11="Bester",LARGE(Q254:T254,1),IF(AND(S254="",T254=""),"",SUM(LARGE(Q254:T254,{1;2;3})))))</f>
        <v/>
      </c>
      <c r="V254" s="140" t="str">
        <f t="shared" si="52"/>
        <v/>
      </c>
      <c r="W254" s="17"/>
      <c r="X254" s="140" t="str">
        <f t="shared" si="53"/>
        <v/>
      </c>
      <c r="Y254" s="21"/>
      <c r="Z254" s="26" t="str">
        <f t="shared" si="45"/>
        <v/>
      </c>
      <c r="AA254" s="27" t="str">
        <f t="shared" si="46"/>
        <v/>
      </c>
      <c r="AB254" s="27" t="str">
        <f t="shared" si="47"/>
        <v/>
      </c>
      <c r="AC254" s="25" t="str">
        <f t="shared" si="48"/>
        <v/>
      </c>
      <c r="AD254" s="19" t="str">
        <f t="shared" si="54"/>
        <v/>
      </c>
      <c r="AE254" s="142" t="str">
        <f t="shared" si="55"/>
        <v/>
      </c>
      <c r="AF254" s="28" t="str">
        <f t="shared" si="56"/>
        <v/>
      </c>
      <c r="AG254" s="29" t="str">
        <f t="shared" si="57"/>
        <v/>
      </c>
      <c r="AH254" s="30" t="str">
        <f t="shared" si="58"/>
        <v/>
      </c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</row>
    <row r="255" spans="2:49" ht="18" customHeight="1" x14ac:dyDescent="0.2">
      <c r="B255" s="106">
        <v>244</v>
      </c>
      <c r="C255" s="153"/>
      <c r="D255" s="184"/>
      <c r="E255" s="184"/>
      <c r="F255" s="185"/>
      <c r="G255" s="166" t="str">
        <f t="shared" si="49"/>
        <v/>
      </c>
      <c r="H255" s="48"/>
      <c r="I255" s="17"/>
      <c r="J255" s="140" t="str">
        <f t="shared" si="50"/>
        <v/>
      </c>
      <c r="K255" s="112"/>
      <c r="L255" s="108"/>
      <c r="M255" s="108"/>
      <c r="N255" s="108"/>
      <c r="O255" s="18" t="str" cm="1">
        <f t="array" ref="O255">IF(K255="","",IF($O$11="Bester",LARGE(K255:N255,1),IF(AND(M255="",N255=""),"",SUM(LARGE(K255:N255,{1;2;3})))))</f>
        <v/>
      </c>
      <c r="P255" s="140" t="str">
        <f t="shared" si="51"/>
        <v/>
      </c>
      <c r="Q255" s="112"/>
      <c r="R255" s="114"/>
      <c r="S255" s="114"/>
      <c r="T255" s="114"/>
      <c r="U255" s="19" t="str" cm="1">
        <f t="array" ref="U255">IF(Q255="","",IF($U$11="Bester",LARGE(Q255:T255,1),IF(AND(S255="",T255=""),"",SUM(LARGE(Q255:T255,{1;2;3})))))</f>
        <v/>
      </c>
      <c r="V255" s="140" t="str">
        <f t="shared" si="52"/>
        <v/>
      </c>
      <c r="W255" s="17"/>
      <c r="X255" s="140" t="str">
        <f t="shared" si="53"/>
        <v/>
      </c>
      <c r="Y255" s="21"/>
      <c r="Z255" s="26" t="str">
        <f t="shared" si="45"/>
        <v/>
      </c>
      <c r="AA255" s="27" t="str">
        <f t="shared" si="46"/>
        <v/>
      </c>
      <c r="AB255" s="27" t="str">
        <f t="shared" si="47"/>
        <v/>
      </c>
      <c r="AC255" s="25" t="str">
        <f t="shared" si="48"/>
        <v/>
      </c>
      <c r="AD255" s="19" t="str">
        <f t="shared" si="54"/>
        <v/>
      </c>
      <c r="AE255" s="142" t="str">
        <f t="shared" si="55"/>
        <v/>
      </c>
      <c r="AF255" s="28" t="str">
        <f t="shared" si="56"/>
        <v/>
      </c>
      <c r="AG255" s="29" t="str">
        <f t="shared" si="57"/>
        <v/>
      </c>
      <c r="AH255" s="30" t="str">
        <f t="shared" si="58"/>
        <v/>
      </c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</row>
    <row r="256" spans="2:49" ht="18" customHeight="1" x14ac:dyDescent="0.2">
      <c r="B256" s="106">
        <v>245</v>
      </c>
      <c r="C256" s="153"/>
      <c r="D256" s="184"/>
      <c r="E256" s="184"/>
      <c r="F256" s="185"/>
      <c r="G256" s="166" t="str">
        <f t="shared" si="49"/>
        <v/>
      </c>
      <c r="H256" s="48"/>
      <c r="I256" s="17"/>
      <c r="J256" s="140" t="str">
        <f t="shared" si="50"/>
        <v/>
      </c>
      <c r="K256" s="112"/>
      <c r="L256" s="108"/>
      <c r="M256" s="108"/>
      <c r="N256" s="108"/>
      <c r="O256" s="18" t="str" cm="1">
        <f t="array" ref="O256">IF(K256="","",IF($O$11="Bester",LARGE(K256:N256,1),IF(AND(M256="",N256=""),"",SUM(LARGE(K256:N256,{1;2;3})))))</f>
        <v/>
      </c>
      <c r="P256" s="140" t="str">
        <f t="shared" si="51"/>
        <v/>
      </c>
      <c r="Q256" s="112"/>
      <c r="R256" s="114"/>
      <c r="S256" s="114"/>
      <c r="T256" s="114"/>
      <c r="U256" s="19" t="str" cm="1">
        <f t="array" ref="U256">IF(Q256="","",IF($U$11="Bester",LARGE(Q256:T256,1),IF(AND(S256="",T256=""),"",SUM(LARGE(Q256:T256,{1;2;3})))))</f>
        <v/>
      </c>
      <c r="V256" s="140" t="str">
        <f t="shared" si="52"/>
        <v/>
      </c>
      <c r="W256" s="17"/>
      <c r="X256" s="140" t="str">
        <f t="shared" si="53"/>
        <v/>
      </c>
      <c r="Y256" s="21"/>
      <c r="Z256" s="26" t="str">
        <f t="shared" si="45"/>
        <v/>
      </c>
      <c r="AA256" s="27" t="str">
        <f t="shared" si="46"/>
        <v/>
      </c>
      <c r="AB256" s="27" t="str">
        <f t="shared" si="47"/>
        <v/>
      </c>
      <c r="AC256" s="25" t="str">
        <f t="shared" si="48"/>
        <v/>
      </c>
      <c r="AD256" s="19" t="str">
        <f t="shared" si="54"/>
        <v/>
      </c>
      <c r="AE256" s="142" t="str">
        <f t="shared" si="55"/>
        <v/>
      </c>
      <c r="AF256" s="28" t="str">
        <f t="shared" si="56"/>
        <v/>
      </c>
      <c r="AG256" s="29" t="str">
        <f t="shared" si="57"/>
        <v/>
      </c>
      <c r="AH256" s="30" t="str">
        <f t="shared" si="58"/>
        <v/>
      </c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</row>
    <row r="257" spans="2:49" ht="18" customHeight="1" x14ac:dyDescent="0.2">
      <c r="B257" s="106">
        <v>246</v>
      </c>
      <c r="C257" s="153"/>
      <c r="D257" s="184"/>
      <c r="E257" s="184"/>
      <c r="F257" s="185"/>
      <c r="G257" s="166" t="str">
        <f t="shared" si="49"/>
        <v/>
      </c>
      <c r="H257" s="48"/>
      <c r="I257" s="17"/>
      <c r="J257" s="140" t="str">
        <f t="shared" si="50"/>
        <v/>
      </c>
      <c r="K257" s="112"/>
      <c r="L257" s="108"/>
      <c r="M257" s="108"/>
      <c r="N257" s="108"/>
      <c r="O257" s="18" t="str" cm="1">
        <f t="array" ref="O257">IF(K257="","",IF($O$11="Bester",LARGE(K257:N257,1),IF(AND(M257="",N257=""),"",SUM(LARGE(K257:N257,{1;2;3})))))</f>
        <v/>
      </c>
      <c r="P257" s="140" t="str">
        <f t="shared" si="51"/>
        <v/>
      </c>
      <c r="Q257" s="112"/>
      <c r="R257" s="114"/>
      <c r="S257" s="114"/>
      <c r="T257" s="114"/>
      <c r="U257" s="19" t="str" cm="1">
        <f t="array" ref="U257">IF(Q257="","",IF($U$11="Bester",LARGE(Q257:T257,1),IF(AND(S257="",T257=""),"",SUM(LARGE(Q257:T257,{1;2;3})))))</f>
        <v/>
      </c>
      <c r="V257" s="140" t="str">
        <f t="shared" si="52"/>
        <v/>
      </c>
      <c r="W257" s="17"/>
      <c r="X257" s="140" t="str">
        <f t="shared" si="53"/>
        <v/>
      </c>
      <c r="Y257" s="21"/>
      <c r="Z257" s="26" t="str">
        <f t="shared" si="45"/>
        <v/>
      </c>
      <c r="AA257" s="27" t="str">
        <f t="shared" si="46"/>
        <v/>
      </c>
      <c r="AB257" s="27" t="str">
        <f t="shared" si="47"/>
        <v/>
      </c>
      <c r="AC257" s="25" t="str">
        <f t="shared" si="48"/>
        <v/>
      </c>
      <c r="AD257" s="19" t="str">
        <f t="shared" si="54"/>
        <v/>
      </c>
      <c r="AE257" s="142" t="str">
        <f t="shared" si="55"/>
        <v/>
      </c>
      <c r="AF257" s="28" t="str">
        <f t="shared" si="56"/>
        <v/>
      </c>
      <c r="AG257" s="29" t="str">
        <f t="shared" si="57"/>
        <v/>
      </c>
      <c r="AH257" s="30" t="str">
        <f t="shared" si="58"/>
        <v/>
      </c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</row>
    <row r="258" spans="2:49" ht="18" customHeight="1" x14ac:dyDescent="0.2">
      <c r="B258" s="106">
        <v>247</v>
      </c>
      <c r="C258" s="153"/>
      <c r="D258" s="184"/>
      <c r="E258" s="184"/>
      <c r="F258" s="185"/>
      <c r="G258" s="166" t="str">
        <f t="shared" si="49"/>
        <v/>
      </c>
      <c r="H258" s="48"/>
      <c r="I258" s="17"/>
      <c r="J258" s="140" t="str">
        <f t="shared" si="50"/>
        <v/>
      </c>
      <c r="K258" s="112"/>
      <c r="L258" s="108"/>
      <c r="M258" s="108"/>
      <c r="N258" s="108"/>
      <c r="O258" s="18" t="str" cm="1">
        <f t="array" ref="O258">IF(K258="","",IF($O$11="Bester",LARGE(K258:N258,1),IF(AND(M258="",N258=""),"",SUM(LARGE(K258:N258,{1;2;3})))))</f>
        <v/>
      </c>
      <c r="P258" s="140" t="str">
        <f t="shared" si="51"/>
        <v/>
      </c>
      <c r="Q258" s="112"/>
      <c r="R258" s="114"/>
      <c r="S258" s="114"/>
      <c r="T258" s="114"/>
      <c r="U258" s="19" t="str" cm="1">
        <f t="array" ref="U258">IF(Q258="","",IF($U$11="Bester",LARGE(Q258:T258,1),IF(AND(S258="",T258=""),"",SUM(LARGE(Q258:T258,{1;2;3})))))</f>
        <v/>
      </c>
      <c r="V258" s="140" t="str">
        <f t="shared" si="52"/>
        <v/>
      </c>
      <c r="W258" s="17"/>
      <c r="X258" s="140" t="str">
        <f t="shared" si="53"/>
        <v/>
      </c>
      <c r="Y258" s="21"/>
      <c r="Z258" s="26" t="str">
        <f t="shared" si="45"/>
        <v/>
      </c>
      <c r="AA258" s="27" t="str">
        <f t="shared" si="46"/>
        <v/>
      </c>
      <c r="AB258" s="27" t="str">
        <f t="shared" si="47"/>
        <v/>
      </c>
      <c r="AC258" s="25" t="str">
        <f t="shared" si="48"/>
        <v/>
      </c>
      <c r="AD258" s="19" t="str">
        <f t="shared" si="54"/>
        <v/>
      </c>
      <c r="AE258" s="142" t="str">
        <f t="shared" si="55"/>
        <v/>
      </c>
      <c r="AF258" s="28" t="str">
        <f t="shared" si="56"/>
        <v/>
      </c>
      <c r="AG258" s="29" t="str">
        <f t="shared" si="57"/>
        <v/>
      </c>
      <c r="AH258" s="30" t="str">
        <f t="shared" si="58"/>
        <v/>
      </c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</row>
    <row r="259" spans="2:49" ht="18" customHeight="1" x14ac:dyDescent="0.2">
      <c r="B259" s="106">
        <v>248</v>
      </c>
      <c r="C259" s="153"/>
      <c r="D259" s="184"/>
      <c r="E259" s="184"/>
      <c r="F259" s="185"/>
      <c r="G259" s="166" t="str">
        <f t="shared" si="49"/>
        <v/>
      </c>
      <c r="H259" s="48"/>
      <c r="I259" s="17"/>
      <c r="J259" s="140" t="str">
        <f t="shared" si="50"/>
        <v/>
      </c>
      <c r="K259" s="112"/>
      <c r="L259" s="108"/>
      <c r="M259" s="108"/>
      <c r="N259" s="108"/>
      <c r="O259" s="18" t="str" cm="1">
        <f t="array" ref="O259">IF(K259="","",IF($O$11="Bester",LARGE(K259:N259,1),IF(AND(M259="",N259=""),"",SUM(LARGE(K259:N259,{1;2;3})))))</f>
        <v/>
      </c>
      <c r="P259" s="140" t="str">
        <f t="shared" si="51"/>
        <v/>
      </c>
      <c r="Q259" s="112"/>
      <c r="R259" s="114"/>
      <c r="S259" s="114"/>
      <c r="T259" s="114"/>
      <c r="U259" s="19" t="str" cm="1">
        <f t="array" ref="U259">IF(Q259="","",IF($U$11="Bester",LARGE(Q259:T259,1),IF(AND(S259="",T259=""),"",SUM(LARGE(Q259:T259,{1;2;3})))))</f>
        <v/>
      </c>
      <c r="V259" s="140" t="str">
        <f t="shared" si="52"/>
        <v/>
      </c>
      <c r="W259" s="17"/>
      <c r="X259" s="140" t="str">
        <f t="shared" si="53"/>
        <v/>
      </c>
      <c r="Y259" s="21"/>
      <c r="Z259" s="26" t="str">
        <f t="shared" si="45"/>
        <v/>
      </c>
      <c r="AA259" s="27" t="str">
        <f t="shared" si="46"/>
        <v/>
      </c>
      <c r="AB259" s="27" t="str">
        <f t="shared" si="47"/>
        <v/>
      </c>
      <c r="AC259" s="25" t="str">
        <f t="shared" si="48"/>
        <v/>
      </c>
      <c r="AD259" s="19" t="str">
        <f t="shared" si="54"/>
        <v/>
      </c>
      <c r="AE259" s="142" t="str">
        <f t="shared" si="55"/>
        <v/>
      </c>
      <c r="AF259" s="28" t="str">
        <f t="shared" si="56"/>
        <v/>
      </c>
      <c r="AG259" s="29" t="str">
        <f t="shared" si="57"/>
        <v/>
      </c>
      <c r="AH259" s="30" t="str">
        <f t="shared" si="58"/>
        <v/>
      </c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</row>
    <row r="260" spans="2:49" ht="18" customHeight="1" x14ac:dyDescent="0.2">
      <c r="B260" s="106">
        <v>249</v>
      </c>
      <c r="C260" s="153"/>
      <c r="D260" s="184"/>
      <c r="E260" s="184"/>
      <c r="F260" s="185"/>
      <c r="G260" s="166" t="str">
        <f t="shared" si="49"/>
        <v/>
      </c>
      <c r="H260" s="48"/>
      <c r="I260" s="17"/>
      <c r="J260" s="140" t="str">
        <f t="shared" si="50"/>
        <v/>
      </c>
      <c r="K260" s="112"/>
      <c r="L260" s="108"/>
      <c r="M260" s="108"/>
      <c r="N260" s="108"/>
      <c r="O260" s="18" t="str" cm="1">
        <f t="array" ref="O260">IF(K260="","",IF($O$11="Bester",LARGE(K260:N260,1),IF(AND(M260="",N260=""),"",SUM(LARGE(K260:N260,{1;2;3})))))</f>
        <v/>
      </c>
      <c r="P260" s="140" t="str">
        <f t="shared" si="51"/>
        <v/>
      </c>
      <c r="Q260" s="112"/>
      <c r="R260" s="114"/>
      <c r="S260" s="114"/>
      <c r="T260" s="114"/>
      <c r="U260" s="19" t="str" cm="1">
        <f t="array" ref="U260">IF(Q260="","",IF($U$11="Bester",LARGE(Q260:T260,1),IF(AND(S260="",T260=""),"",SUM(LARGE(Q260:T260,{1;2;3})))))</f>
        <v/>
      </c>
      <c r="V260" s="140" t="str">
        <f t="shared" si="52"/>
        <v/>
      </c>
      <c r="W260" s="17"/>
      <c r="X260" s="140" t="str">
        <f t="shared" si="53"/>
        <v/>
      </c>
      <c r="Y260" s="21"/>
      <c r="Z260" s="26" t="str">
        <f t="shared" si="45"/>
        <v/>
      </c>
      <c r="AA260" s="27" t="str">
        <f t="shared" si="46"/>
        <v/>
      </c>
      <c r="AB260" s="27" t="str">
        <f t="shared" si="47"/>
        <v/>
      </c>
      <c r="AC260" s="25" t="str">
        <f t="shared" si="48"/>
        <v/>
      </c>
      <c r="AD260" s="19" t="str">
        <f t="shared" si="54"/>
        <v/>
      </c>
      <c r="AE260" s="142" t="str">
        <f t="shared" si="55"/>
        <v/>
      </c>
      <c r="AF260" s="28" t="str">
        <f t="shared" si="56"/>
        <v/>
      </c>
      <c r="AG260" s="29" t="str">
        <f t="shared" si="57"/>
        <v/>
      </c>
      <c r="AH260" s="30" t="str">
        <f t="shared" si="58"/>
        <v/>
      </c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</row>
    <row r="261" spans="2:49" ht="18" customHeight="1" x14ac:dyDescent="0.2">
      <c r="B261" s="106">
        <v>250</v>
      </c>
      <c r="C261" s="153"/>
      <c r="D261" s="184"/>
      <c r="E261" s="184"/>
      <c r="F261" s="185"/>
      <c r="G261" s="166" t="str">
        <f t="shared" si="49"/>
        <v/>
      </c>
      <c r="H261" s="48"/>
      <c r="I261" s="17"/>
      <c r="J261" s="140" t="str">
        <f t="shared" si="50"/>
        <v/>
      </c>
      <c r="K261" s="112"/>
      <c r="L261" s="108"/>
      <c r="M261" s="108"/>
      <c r="N261" s="108"/>
      <c r="O261" s="18" t="str" cm="1">
        <f t="array" ref="O261">IF(K261="","",IF($O$11="Bester",LARGE(K261:N261,1),IF(AND(M261="",N261=""),"",SUM(LARGE(K261:N261,{1;2;3})))))</f>
        <v/>
      </c>
      <c r="P261" s="140" t="str">
        <f t="shared" si="51"/>
        <v/>
      </c>
      <c r="Q261" s="112"/>
      <c r="R261" s="114"/>
      <c r="S261" s="114"/>
      <c r="T261" s="114"/>
      <c r="U261" s="19" t="str" cm="1">
        <f t="array" ref="U261">IF(Q261="","",IF($U$11="Bester",LARGE(Q261:T261,1),IF(AND(S261="",T261=""),"",SUM(LARGE(Q261:T261,{1;2;3})))))</f>
        <v/>
      </c>
      <c r="V261" s="140" t="str">
        <f t="shared" si="52"/>
        <v/>
      </c>
      <c r="W261" s="17"/>
      <c r="X261" s="140" t="str">
        <f t="shared" si="53"/>
        <v/>
      </c>
      <c r="Y261" s="21"/>
      <c r="Z261" s="26" t="str">
        <f t="shared" si="45"/>
        <v/>
      </c>
      <c r="AA261" s="27" t="str">
        <f t="shared" si="46"/>
        <v/>
      </c>
      <c r="AB261" s="27" t="str">
        <f t="shared" si="47"/>
        <v/>
      </c>
      <c r="AC261" s="25" t="str">
        <f t="shared" si="48"/>
        <v/>
      </c>
      <c r="AD261" s="19" t="str">
        <f t="shared" si="54"/>
        <v/>
      </c>
      <c r="AE261" s="142" t="str">
        <f t="shared" si="55"/>
        <v/>
      </c>
      <c r="AF261" s="28" t="str">
        <f t="shared" si="56"/>
        <v/>
      </c>
      <c r="AG261" s="29" t="str">
        <f t="shared" si="57"/>
        <v/>
      </c>
      <c r="AH261" s="30" t="str">
        <f t="shared" si="58"/>
        <v/>
      </c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</row>
    <row r="262" spans="2:49" ht="18" customHeight="1" x14ac:dyDescent="0.2">
      <c r="B262" s="106">
        <v>251</v>
      </c>
      <c r="C262" s="153"/>
      <c r="D262" s="184"/>
      <c r="E262" s="184"/>
      <c r="F262" s="185"/>
      <c r="G262" s="166" t="str">
        <f t="shared" si="49"/>
        <v/>
      </c>
      <c r="H262" s="48"/>
      <c r="I262" s="17"/>
      <c r="J262" s="140" t="str">
        <f t="shared" si="50"/>
        <v/>
      </c>
      <c r="K262" s="112"/>
      <c r="L262" s="108"/>
      <c r="M262" s="108"/>
      <c r="N262" s="108"/>
      <c r="O262" s="18" t="str" cm="1">
        <f t="array" ref="O262">IF(K262="","",IF($O$11="Bester",LARGE(K262:N262,1),IF(AND(M262="",N262=""),"",SUM(LARGE(K262:N262,{1;2;3})))))</f>
        <v/>
      </c>
      <c r="P262" s="140" t="str">
        <f t="shared" si="51"/>
        <v/>
      </c>
      <c r="Q262" s="112"/>
      <c r="R262" s="114"/>
      <c r="S262" s="114"/>
      <c r="T262" s="114"/>
      <c r="U262" s="19" t="str" cm="1">
        <f t="array" ref="U262">IF(Q262="","",IF($U$11="Bester",LARGE(Q262:T262,1),IF(AND(S262="",T262=""),"",SUM(LARGE(Q262:T262,{1;2;3})))))</f>
        <v/>
      </c>
      <c r="V262" s="140" t="str">
        <f t="shared" si="52"/>
        <v/>
      </c>
      <c r="W262" s="17"/>
      <c r="X262" s="140" t="str">
        <f t="shared" si="53"/>
        <v/>
      </c>
      <c r="Y262" s="21"/>
      <c r="Z262" s="26" t="str">
        <f t="shared" si="45"/>
        <v/>
      </c>
      <c r="AA262" s="27" t="str">
        <f t="shared" si="46"/>
        <v/>
      </c>
      <c r="AB262" s="27" t="str">
        <f t="shared" si="47"/>
        <v/>
      </c>
      <c r="AC262" s="25" t="str">
        <f t="shared" si="48"/>
        <v/>
      </c>
      <c r="AD262" s="19" t="str">
        <f t="shared" si="54"/>
        <v/>
      </c>
      <c r="AE262" s="142" t="str">
        <f t="shared" si="55"/>
        <v/>
      </c>
      <c r="AF262" s="28" t="str">
        <f t="shared" si="56"/>
        <v/>
      </c>
      <c r="AG262" s="29" t="str">
        <f t="shared" si="57"/>
        <v/>
      </c>
      <c r="AH262" s="30" t="str">
        <f t="shared" si="58"/>
        <v/>
      </c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</row>
    <row r="263" spans="2:49" ht="18" customHeight="1" x14ac:dyDescent="0.2">
      <c r="B263" s="106">
        <v>252</v>
      </c>
      <c r="C263" s="153"/>
      <c r="D263" s="184"/>
      <c r="E263" s="184"/>
      <c r="F263" s="185"/>
      <c r="G263" s="166" t="str">
        <f t="shared" si="49"/>
        <v/>
      </c>
      <c r="H263" s="48"/>
      <c r="I263" s="17"/>
      <c r="J263" s="140" t="str">
        <f t="shared" si="50"/>
        <v/>
      </c>
      <c r="K263" s="112"/>
      <c r="L263" s="108"/>
      <c r="M263" s="108"/>
      <c r="N263" s="108"/>
      <c r="O263" s="18" t="str" cm="1">
        <f t="array" ref="O263">IF(K263="","",IF($O$11="Bester",LARGE(K263:N263,1),IF(AND(M263="",N263=""),"",SUM(LARGE(K263:N263,{1;2;3})))))</f>
        <v/>
      </c>
      <c r="P263" s="140" t="str">
        <f t="shared" si="51"/>
        <v/>
      </c>
      <c r="Q263" s="112"/>
      <c r="R263" s="114"/>
      <c r="S263" s="114"/>
      <c r="T263" s="114"/>
      <c r="U263" s="19" t="str" cm="1">
        <f t="array" ref="U263">IF(Q263="","",IF($U$11="Bester",LARGE(Q263:T263,1),IF(AND(S263="",T263=""),"",SUM(LARGE(Q263:T263,{1;2;3})))))</f>
        <v/>
      </c>
      <c r="V263" s="140" t="str">
        <f t="shared" si="52"/>
        <v/>
      </c>
      <c r="W263" s="17"/>
      <c r="X263" s="140" t="str">
        <f t="shared" si="53"/>
        <v/>
      </c>
      <c r="Y263" s="21"/>
      <c r="Z263" s="26" t="str">
        <f t="shared" si="45"/>
        <v/>
      </c>
      <c r="AA263" s="27" t="str">
        <f t="shared" si="46"/>
        <v/>
      </c>
      <c r="AB263" s="27" t="str">
        <f t="shared" si="47"/>
        <v/>
      </c>
      <c r="AC263" s="25" t="str">
        <f t="shared" si="48"/>
        <v/>
      </c>
      <c r="AD263" s="19" t="str">
        <f t="shared" si="54"/>
        <v/>
      </c>
      <c r="AE263" s="142" t="str">
        <f t="shared" si="55"/>
        <v/>
      </c>
      <c r="AF263" s="28" t="str">
        <f t="shared" si="56"/>
        <v/>
      </c>
      <c r="AG263" s="29" t="str">
        <f t="shared" si="57"/>
        <v/>
      </c>
      <c r="AH263" s="30" t="str">
        <f t="shared" si="58"/>
        <v/>
      </c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</row>
    <row r="264" spans="2:49" ht="18" customHeight="1" x14ac:dyDescent="0.2">
      <c r="B264" s="106">
        <v>253</v>
      </c>
      <c r="C264" s="153"/>
      <c r="D264" s="184"/>
      <c r="E264" s="184"/>
      <c r="F264" s="185"/>
      <c r="G264" s="166" t="str">
        <f t="shared" si="49"/>
        <v/>
      </c>
      <c r="H264" s="48"/>
      <c r="I264" s="17"/>
      <c r="J264" s="140" t="str">
        <f t="shared" si="50"/>
        <v/>
      </c>
      <c r="K264" s="112"/>
      <c r="L264" s="108"/>
      <c r="M264" s="108"/>
      <c r="N264" s="108"/>
      <c r="O264" s="18" t="str" cm="1">
        <f t="array" ref="O264">IF(K264="","",IF($O$11="Bester",LARGE(K264:N264,1),IF(AND(M264="",N264=""),"",SUM(LARGE(K264:N264,{1;2;3})))))</f>
        <v/>
      </c>
      <c r="P264" s="140" t="str">
        <f t="shared" si="51"/>
        <v/>
      </c>
      <c r="Q264" s="112"/>
      <c r="R264" s="114"/>
      <c r="S264" s="114"/>
      <c r="T264" s="114"/>
      <c r="U264" s="19" t="str" cm="1">
        <f t="array" ref="U264">IF(Q264="","",IF($U$11="Bester",LARGE(Q264:T264,1),IF(AND(S264="",T264=""),"",SUM(LARGE(Q264:T264,{1;2;3})))))</f>
        <v/>
      </c>
      <c r="V264" s="140" t="str">
        <f t="shared" si="52"/>
        <v/>
      </c>
      <c r="W264" s="17"/>
      <c r="X264" s="140" t="str">
        <f t="shared" si="53"/>
        <v/>
      </c>
      <c r="Y264" s="21"/>
      <c r="Z264" s="26" t="str">
        <f t="shared" ref="Z264:Z327" si="59">J264</f>
        <v/>
      </c>
      <c r="AA264" s="27" t="str">
        <f t="shared" ref="AA264:AA327" si="60">P264</f>
        <v/>
      </c>
      <c r="AB264" s="27" t="str">
        <f t="shared" ref="AB264:AB327" si="61">V264</f>
        <v/>
      </c>
      <c r="AC264" s="25" t="str">
        <f t="shared" ref="AC264:AC327" si="62">X264</f>
        <v/>
      </c>
      <c r="AD264" s="19" t="str">
        <f t="shared" si="54"/>
        <v/>
      </c>
      <c r="AE264" s="142" t="str">
        <f t="shared" si="55"/>
        <v/>
      </c>
      <c r="AF264" s="28" t="str">
        <f t="shared" si="56"/>
        <v/>
      </c>
      <c r="AG264" s="29" t="str">
        <f t="shared" si="57"/>
        <v/>
      </c>
      <c r="AH264" s="30" t="str">
        <f t="shared" si="58"/>
        <v/>
      </c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</row>
    <row r="265" spans="2:49" ht="18" customHeight="1" x14ac:dyDescent="0.2">
      <c r="B265" s="106">
        <v>254</v>
      </c>
      <c r="C265" s="153"/>
      <c r="D265" s="184"/>
      <c r="E265" s="184"/>
      <c r="F265" s="185"/>
      <c r="G265" s="166" t="str">
        <f t="shared" si="49"/>
        <v/>
      </c>
      <c r="H265" s="48"/>
      <c r="I265" s="17"/>
      <c r="J265" s="140" t="str">
        <f t="shared" si="50"/>
        <v/>
      </c>
      <c r="K265" s="112"/>
      <c r="L265" s="108"/>
      <c r="M265" s="108"/>
      <c r="N265" s="108"/>
      <c r="O265" s="18" t="str" cm="1">
        <f t="array" ref="O265">IF(K265="","",IF($O$11="Bester",LARGE(K265:N265,1),IF(AND(M265="",N265=""),"",SUM(LARGE(K265:N265,{1;2;3})))))</f>
        <v/>
      </c>
      <c r="P265" s="140" t="str">
        <f t="shared" si="51"/>
        <v/>
      </c>
      <c r="Q265" s="112"/>
      <c r="R265" s="114"/>
      <c r="S265" s="114"/>
      <c r="T265" s="114"/>
      <c r="U265" s="19" t="str" cm="1">
        <f t="array" ref="U265">IF(Q265="","",IF($U$11="Bester",LARGE(Q265:T265,1),IF(AND(S265="",T265=""),"",SUM(LARGE(Q265:T265,{1;2;3})))))</f>
        <v/>
      </c>
      <c r="V265" s="140" t="str">
        <f t="shared" si="52"/>
        <v/>
      </c>
      <c r="W265" s="17"/>
      <c r="X265" s="140" t="str">
        <f t="shared" si="53"/>
        <v/>
      </c>
      <c r="Y265" s="21"/>
      <c r="Z265" s="26" t="str">
        <f t="shared" si="59"/>
        <v/>
      </c>
      <c r="AA265" s="27" t="str">
        <f t="shared" si="60"/>
        <v/>
      </c>
      <c r="AB265" s="27" t="str">
        <f t="shared" si="61"/>
        <v/>
      </c>
      <c r="AC265" s="25" t="str">
        <f t="shared" si="62"/>
        <v/>
      </c>
      <c r="AD265" s="19" t="str">
        <f t="shared" si="54"/>
        <v/>
      </c>
      <c r="AE265" s="142" t="str">
        <f t="shared" si="55"/>
        <v/>
      </c>
      <c r="AF265" s="28" t="str">
        <f t="shared" si="56"/>
        <v/>
      </c>
      <c r="AG265" s="29" t="str">
        <f t="shared" si="57"/>
        <v/>
      </c>
      <c r="AH265" s="30" t="str">
        <f t="shared" si="58"/>
        <v/>
      </c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</row>
    <row r="266" spans="2:49" ht="18" customHeight="1" x14ac:dyDescent="0.2">
      <c r="B266" s="106">
        <v>255</v>
      </c>
      <c r="C266" s="153"/>
      <c r="D266" s="184"/>
      <c r="E266" s="184"/>
      <c r="F266" s="185"/>
      <c r="G266" s="166" t="str">
        <f t="shared" si="49"/>
        <v/>
      </c>
      <c r="H266" s="48"/>
      <c r="I266" s="17"/>
      <c r="J266" s="140" t="str">
        <f t="shared" si="50"/>
        <v/>
      </c>
      <c r="K266" s="112"/>
      <c r="L266" s="108"/>
      <c r="M266" s="108"/>
      <c r="N266" s="108"/>
      <c r="O266" s="18" t="str" cm="1">
        <f t="array" ref="O266">IF(K266="","",IF($O$11="Bester",LARGE(K266:N266,1),IF(AND(M266="",N266=""),"",SUM(LARGE(K266:N266,{1;2;3})))))</f>
        <v/>
      </c>
      <c r="P266" s="140" t="str">
        <f t="shared" si="51"/>
        <v/>
      </c>
      <c r="Q266" s="112"/>
      <c r="R266" s="114"/>
      <c r="S266" s="114"/>
      <c r="T266" s="114"/>
      <c r="U266" s="19" t="str" cm="1">
        <f t="array" ref="U266">IF(Q266="","",IF($U$11="Bester",LARGE(Q266:T266,1),IF(AND(S266="",T266=""),"",SUM(LARGE(Q266:T266,{1;2;3})))))</f>
        <v/>
      </c>
      <c r="V266" s="140" t="str">
        <f t="shared" si="52"/>
        <v/>
      </c>
      <c r="W266" s="17"/>
      <c r="X266" s="140" t="str">
        <f t="shared" si="53"/>
        <v/>
      </c>
      <c r="Y266" s="21"/>
      <c r="Z266" s="26" t="str">
        <f t="shared" si="59"/>
        <v/>
      </c>
      <c r="AA266" s="27" t="str">
        <f t="shared" si="60"/>
        <v/>
      </c>
      <c r="AB266" s="27" t="str">
        <f t="shared" si="61"/>
        <v/>
      </c>
      <c r="AC266" s="25" t="str">
        <f t="shared" si="62"/>
        <v/>
      </c>
      <c r="AD266" s="19" t="str">
        <f t="shared" si="54"/>
        <v/>
      </c>
      <c r="AE266" s="142" t="str">
        <f t="shared" si="55"/>
        <v/>
      </c>
      <c r="AF266" s="28" t="str">
        <f t="shared" si="56"/>
        <v/>
      </c>
      <c r="AG266" s="29" t="str">
        <f t="shared" si="57"/>
        <v/>
      </c>
      <c r="AH266" s="30" t="str">
        <f t="shared" si="58"/>
        <v/>
      </c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</row>
    <row r="267" spans="2:49" ht="18" customHeight="1" x14ac:dyDescent="0.2">
      <c r="B267" s="106">
        <v>256</v>
      </c>
      <c r="C267" s="153"/>
      <c r="D267" s="184"/>
      <c r="E267" s="184"/>
      <c r="F267" s="185"/>
      <c r="G267" s="166" t="str">
        <f t="shared" si="49"/>
        <v/>
      </c>
      <c r="H267" s="48"/>
      <c r="I267" s="17"/>
      <c r="J267" s="140" t="str">
        <f t="shared" si="50"/>
        <v/>
      </c>
      <c r="K267" s="112"/>
      <c r="L267" s="108"/>
      <c r="M267" s="108"/>
      <c r="N267" s="108"/>
      <c r="O267" s="18" t="str" cm="1">
        <f t="array" ref="O267">IF(K267="","",IF($O$11="Bester",LARGE(K267:N267,1),IF(AND(M267="",N267=""),"",SUM(LARGE(K267:N267,{1;2;3})))))</f>
        <v/>
      </c>
      <c r="P267" s="140" t="str">
        <f t="shared" si="51"/>
        <v/>
      </c>
      <c r="Q267" s="112"/>
      <c r="R267" s="114"/>
      <c r="S267" s="114"/>
      <c r="T267" s="114"/>
      <c r="U267" s="19" t="str" cm="1">
        <f t="array" ref="U267">IF(Q267="","",IF($U$11="Bester",LARGE(Q267:T267,1),IF(AND(S267="",T267=""),"",SUM(LARGE(Q267:T267,{1;2;3})))))</f>
        <v/>
      </c>
      <c r="V267" s="140" t="str">
        <f t="shared" si="52"/>
        <v/>
      </c>
      <c r="W267" s="17"/>
      <c r="X267" s="140" t="str">
        <f t="shared" si="53"/>
        <v/>
      </c>
      <c r="Y267" s="21"/>
      <c r="Z267" s="26" t="str">
        <f t="shared" si="59"/>
        <v/>
      </c>
      <c r="AA267" s="27" t="str">
        <f t="shared" si="60"/>
        <v/>
      </c>
      <c r="AB267" s="27" t="str">
        <f t="shared" si="61"/>
        <v/>
      </c>
      <c r="AC267" s="25" t="str">
        <f t="shared" si="62"/>
        <v/>
      </c>
      <c r="AD267" s="19" t="str">
        <f t="shared" si="54"/>
        <v/>
      </c>
      <c r="AE267" s="142" t="str">
        <f t="shared" si="55"/>
        <v/>
      </c>
      <c r="AF267" s="28" t="str">
        <f t="shared" si="56"/>
        <v/>
      </c>
      <c r="AG267" s="29" t="str">
        <f t="shared" si="57"/>
        <v/>
      </c>
      <c r="AH267" s="30" t="str">
        <f t="shared" si="58"/>
        <v/>
      </c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</row>
    <row r="268" spans="2:49" ht="18" customHeight="1" x14ac:dyDescent="0.2">
      <c r="B268" s="106">
        <v>257</v>
      </c>
      <c r="C268" s="153"/>
      <c r="D268" s="184"/>
      <c r="E268" s="184"/>
      <c r="F268" s="185"/>
      <c r="G268" s="166" t="str">
        <f t="shared" si="49"/>
        <v/>
      </c>
      <c r="H268" s="48"/>
      <c r="I268" s="17"/>
      <c r="J268" s="140" t="str">
        <f t="shared" si="50"/>
        <v/>
      </c>
      <c r="K268" s="112"/>
      <c r="L268" s="108"/>
      <c r="M268" s="108"/>
      <c r="N268" s="108"/>
      <c r="O268" s="18" t="str" cm="1">
        <f t="array" ref="O268">IF(K268="","",IF($O$11="Bester",LARGE(K268:N268,1),IF(AND(M268="",N268=""),"",SUM(LARGE(K268:N268,{1;2;3})))))</f>
        <v/>
      </c>
      <c r="P268" s="140" t="str">
        <f t="shared" si="51"/>
        <v/>
      </c>
      <c r="Q268" s="112"/>
      <c r="R268" s="114"/>
      <c r="S268" s="114"/>
      <c r="T268" s="114"/>
      <c r="U268" s="19" t="str" cm="1">
        <f t="array" ref="U268">IF(Q268="","",IF($U$11="Bester",LARGE(Q268:T268,1),IF(AND(S268="",T268=""),"",SUM(LARGE(Q268:T268,{1;2;3})))))</f>
        <v/>
      </c>
      <c r="V268" s="140" t="str">
        <f t="shared" si="52"/>
        <v/>
      </c>
      <c r="W268" s="17"/>
      <c r="X268" s="140" t="str">
        <f t="shared" si="53"/>
        <v/>
      </c>
      <c r="Y268" s="21"/>
      <c r="Z268" s="26" t="str">
        <f t="shared" si="59"/>
        <v/>
      </c>
      <c r="AA268" s="27" t="str">
        <f t="shared" si="60"/>
        <v/>
      </c>
      <c r="AB268" s="27" t="str">
        <f t="shared" si="61"/>
        <v/>
      </c>
      <c r="AC268" s="25" t="str">
        <f t="shared" si="62"/>
        <v/>
      </c>
      <c r="AD268" s="19" t="str">
        <f t="shared" si="54"/>
        <v/>
      </c>
      <c r="AE268" s="142" t="str">
        <f t="shared" si="55"/>
        <v/>
      </c>
      <c r="AF268" s="28" t="str">
        <f t="shared" si="56"/>
        <v/>
      </c>
      <c r="AG268" s="29" t="str">
        <f t="shared" si="57"/>
        <v/>
      </c>
      <c r="AH268" s="30" t="str">
        <f t="shared" si="58"/>
        <v/>
      </c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</row>
    <row r="269" spans="2:49" ht="18" customHeight="1" x14ac:dyDescent="0.2">
      <c r="B269" s="106">
        <v>258</v>
      </c>
      <c r="C269" s="153"/>
      <c r="D269" s="184"/>
      <c r="E269" s="184"/>
      <c r="F269" s="185"/>
      <c r="G269" s="166" t="str">
        <f t="shared" ref="G269:G332" si="63">IF(AE269="","",IF(AE269&lt;AO$12,"Ehren",IF(AND(AE269&gt;=AO$12,AE269&lt;=AQ$12),"Sieger","Teiln.")))</f>
        <v/>
      </c>
      <c r="H269" s="48"/>
      <c r="I269" s="17"/>
      <c r="J269" s="140" t="str">
        <f t="shared" ref="J269:J332" si="64">IF(I269="","",RANK(I269,I$12:I$608,IF($I$11="Zeit",1,IF($I$11="Punkte",0,"Fehler"))))</f>
        <v/>
      </c>
      <c r="K269" s="112"/>
      <c r="L269" s="108"/>
      <c r="M269" s="108"/>
      <c r="N269" s="108"/>
      <c r="O269" s="18" t="str" cm="1">
        <f t="array" ref="O269">IF(K269="","",IF($O$11="Bester",LARGE(K269:N269,1),IF(AND(M269="",N269=""),"",SUM(LARGE(K269:N269,{1;2;3})))))</f>
        <v/>
      </c>
      <c r="P269" s="140" t="str">
        <f t="shared" ref="P269:P332" si="65">IF(O269="","",RANK(O269,O$12:O$608,0))</f>
        <v/>
      </c>
      <c r="Q269" s="112"/>
      <c r="R269" s="114"/>
      <c r="S269" s="114"/>
      <c r="T269" s="114"/>
      <c r="U269" s="19" t="str" cm="1">
        <f t="array" ref="U269">IF(Q269="","",IF($U$11="Bester",LARGE(Q269:T269,1),IF(AND(S269="",T269=""),"",SUM(LARGE(Q269:T269,{1;2;3})))))</f>
        <v/>
      </c>
      <c r="V269" s="140" t="str">
        <f t="shared" ref="V269:V332" si="66">IF(U269="","",RANK(U269,U$12:U$608,0))</f>
        <v/>
      </c>
      <c r="W269" s="17"/>
      <c r="X269" s="140" t="str">
        <f t="shared" ref="X269:X332" si="67">IF(W269="","",RANK(W269,W$12:W$608,IF($W$11="Zeit",1,IF($W$11="Punkte",0,"Fehler"))))</f>
        <v/>
      </c>
      <c r="Y269" s="21"/>
      <c r="Z269" s="26" t="str">
        <f t="shared" si="59"/>
        <v/>
      </c>
      <c r="AA269" s="27" t="str">
        <f t="shared" si="60"/>
        <v/>
      </c>
      <c r="AB269" s="27" t="str">
        <f t="shared" si="61"/>
        <v/>
      </c>
      <c r="AC269" s="25" t="str">
        <f t="shared" si="62"/>
        <v/>
      </c>
      <c r="AD269" s="19" t="str">
        <f t="shared" ref="AD269:AD332" si="68">IF(AND(Z269="",AA269="",AB269=""),"",SUM(Z269:AC269))</f>
        <v/>
      </c>
      <c r="AE269" s="142" t="str">
        <f t="shared" ref="AE269:AE332" si="69">IF(OR(AD269="",X269="",V269="",P269="",J269=""),"",RANK(AD269,AD$12:AD$608,1))</f>
        <v/>
      </c>
      <c r="AF269" s="28" t="str">
        <f t="shared" ref="AF269:AF332" si="70">IF(AE269="","",IF(AE269&lt;AO$12,"x",""))</f>
        <v/>
      </c>
      <c r="AG269" s="29" t="str">
        <f t="shared" ref="AG269:AG332" si="71">IF(AE269="","",IF(AND(AE269&gt;=AO$12,AE269&lt;=AQ$12),"x",""))</f>
        <v/>
      </c>
      <c r="AH269" s="30" t="str">
        <f t="shared" ref="AH269:AH332" si="72">IF(AE269="","",IF(AE269&gt;=AO$13,"x",""))</f>
        <v/>
      </c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</row>
    <row r="270" spans="2:49" ht="18" customHeight="1" x14ac:dyDescent="0.2">
      <c r="B270" s="106">
        <v>259</v>
      </c>
      <c r="C270" s="153"/>
      <c r="D270" s="184"/>
      <c r="E270" s="184"/>
      <c r="F270" s="185"/>
      <c r="G270" s="166" t="str">
        <f t="shared" si="63"/>
        <v/>
      </c>
      <c r="H270" s="48"/>
      <c r="I270" s="17"/>
      <c r="J270" s="140" t="str">
        <f t="shared" si="64"/>
        <v/>
      </c>
      <c r="K270" s="112"/>
      <c r="L270" s="108"/>
      <c r="M270" s="108"/>
      <c r="N270" s="108"/>
      <c r="O270" s="18" t="str" cm="1">
        <f t="array" ref="O270">IF(K270="","",IF($O$11="Bester",LARGE(K270:N270,1),IF(AND(M270="",N270=""),"",SUM(LARGE(K270:N270,{1;2;3})))))</f>
        <v/>
      </c>
      <c r="P270" s="140" t="str">
        <f t="shared" si="65"/>
        <v/>
      </c>
      <c r="Q270" s="112"/>
      <c r="R270" s="114"/>
      <c r="S270" s="114"/>
      <c r="T270" s="114"/>
      <c r="U270" s="19" t="str" cm="1">
        <f t="array" ref="U270">IF(Q270="","",IF($U$11="Bester",LARGE(Q270:T270,1),IF(AND(S270="",T270=""),"",SUM(LARGE(Q270:T270,{1;2;3})))))</f>
        <v/>
      </c>
      <c r="V270" s="140" t="str">
        <f t="shared" si="66"/>
        <v/>
      </c>
      <c r="W270" s="17"/>
      <c r="X270" s="140" t="str">
        <f t="shared" si="67"/>
        <v/>
      </c>
      <c r="Y270" s="21"/>
      <c r="Z270" s="26" t="str">
        <f t="shared" si="59"/>
        <v/>
      </c>
      <c r="AA270" s="27" t="str">
        <f t="shared" si="60"/>
        <v/>
      </c>
      <c r="AB270" s="27" t="str">
        <f t="shared" si="61"/>
        <v/>
      </c>
      <c r="AC270" s="25" t="str">
        <f t="shared" si="62"/>
        <v/>
      </c>
      <c r="AD270" s="19" t="str">
        <f t="shared" si="68"/>
        <v/>
      </c>
      <c r="AE270" s="142" t="str">
        <f t="shared" si="69"/>
        <v/>
      </c>
      <c r="AF270" s="28" t="str">
        <f t="shared" si="70"/>
        <v/>
      </c>
      <c r="AG270" s="29" t="str">
        <f t="shared" si="71"/>
        <v/>
      </c>
      <c r="AH270" s="30" t="str">
        <f t="shared" si="72"/>
        <v/>
      </c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</row>
    <row r="271" spans="2:49" ht="18" customHeight="1" x14ac:dyDescent="0.2">
      <c r="B271" s="106">
        <v>260</v>
      </c>
      <c r="C271" s="153"/>
      <c r="D271" s="184"/>
      <c r="E271" s="184"/>
      <c r="F271" s="185"/>
      <c r="G271" s="166" t="str">
        <f t="shared" si="63"/>
        <v/>
      </c>
      <c r="H271" s="48"/>
      <c r="I271" s="17"/>
      <c r="J271" s="140" t="str">
        <f t="shared" si="64"/>
        <v/>
      </c>
      <c r="K271" s="112"/>
      <c r="L271" s="108"/>
      <c r="M271" s="108"/>
      <c r="N271" s="108"/>
      <c r="O271" s="18" t="str" cm="1">
        <f t="array" ref="O271">IF(K271="","",IF($O$11="Bester",LARGE(K271:N271,1),IF(AND(M271="",N271=""),"",SUM(LARGE(K271:N271,{1;2;3})))))</f>
        <v/>
      </c>
      <c r="P271" s="140" t="str">
        <f t="shared" si="65"/>
        <v/>
      </c>
      <c r="Q271" s="112"/>
      <c r="R271" s="114"/>
      <c r="S271" s="114"/>
      <c r="T271" s="114"/>
      <c r="U271" s="19" t="str" cm="1">
        <f t="array" ref="U271">IF(Q271="","",IF($U$11="Bester",LARGE(Q271:T271,1),IF(AND(S271="",T271=""),"",SUM(LARGE(Q271:T271,{1;2;3})))))</f>
        <v/>
      </c>
      <c r="V271" s="140" t="str">
        <f t="shared" si="66"/>
        <v/>
      </c>
      <c r="W271" s="17"/>
      <c r="X271" s="140" t="str">
        <f t="shared" si="67"/>
        <v/>
      </c>
      <c r="Y271" s="21"/>
      <c r="Z271" s="26" t="str">
        <f t="shared" si="59"/>
        <v/>
      </c>
      <c r="AA271" s="27" t="str">
        <f t="shared" si="60"/>
        <v/>
      </c>
      <c r="AB271" s="27" t="str">
        <f t="shared" si="61"/>
        <v/>
      </c>
      <c r="AC271" s="25" t="str">
        <f t="shared" si="62"/>
        <v/>
      </c>
      <c r="AD271" s="19" t="str">
        <f t="shared" si="68"/>
        <v/>
      </c>
      <c r="AE271" s="142" t="str">
        <f t="shared" si="69"/>
        <v/>
      </c>
      <c r="AF271" s="28" t="str">
        <f t="shared" si="70"/>
        <v/>
      </c>
      <c r="AG271" s="29" t="str">
        <f t="shared" si="71"/>
        <v/>
      </c>
      <c r="AH271" s="30" t="str">
        <f t="shared" si="72"/>
        <v/>
      </c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</row>
    <row r="272" spans="2:49" ht="18" customHeight="1" x14ac:dyDescent="0.2">
      <c r="B272" s="106">
        <v>261</v>
      </c>
      <c r="C272" s="153"/>
      <c r="D272" s="184"/>
      <c r="E272" s="184"/>
      <c r="F272" s="185"/>
      <c r="G272" s="166" t="str">
        <f t="shared" si="63"/>
        <v/>
      </c>
      <c r="H272" s="48"/>
      <c r="I272" s="17"/>
      <c r="J272" s="140" t="str">
        <f t="shared" si="64"/>
        <v/>
      </c>
      <c r="K272" s="112"/>
      <c r="L272" s="108"/>
      <c r="M272" s="108"/>
      <c r="N272" s="108"/>
      <c r="O272" s="18" t="str" cm="1">
        <f t="array" ref="O272">IF(K272="","",IF($O$11="Bester",LARGE(K272:N272,1),IF(AND(M272="",N272=""),"",SUM(LARGE(K272:N272,{1;2;3})))))</f>
        <v/>
      </c>
      <c r="P272" s="140" t="str">
        <f t="shared" si="65"/>
        <v/>
      </c>
      <c r="Q272" s="112"/>
      <c r="R272" s="114"/>
      <c r="S272" s="114"/>
      <c r="T272" s="114"/>
      <c r="U272" s="19" t="str" cm="1">
        <f t="array" ref="U272">IF(Q272="","",IF($U$11="Bester",LARGE(Q272:T272,1),IF(AND(S272="",T272=""),"",SUM(LARGE(Q272:T272,{1;2;3})))))</f>
        <v/>
      </c>
      <c r="V272" s="140" t="str">
        <f t="shared" si="66"/>
        <v/>
      </c>
      <c r="W272" s="17"/>
      <c r="X272" s="140" t="str">
        <f t="shared" si="67"/>
        <v/>
      </c>
      <c r="Y272" s="21"/>
      <c r="Z272" s="26" t="str">
        <f t="shared" si="59"/>
        <v/>
      </c>
      <c r="AA272" s="27" t="str">
        <f t="shared" si="60"/>
        <v/>
      </c>
      <c r="AB272" s="27" t="str">
        <f t="shared" si="61"/>
        <v/>
      </c>
      <c r="AC272" s="25" t="str">
        <f t="shared" si="62"/>
        <v/>
      </c>
      <c r="AD272" s="19" t="str">
        <f t="shared" si="68"/>
        <v/>
      </c>
      <c r="AE272" s="142" t="str">
        <f t="shared" si="69"/>
        <v/>
      </c>
      <c r="AF272" s="28" t="str">
        <f t="shared" si="70"/>
        <v/>
      </c>
      <c r="AG272" s="29" t="str">
        <f t="shared" si="71"/>
        <v/>
      </c>
      <c r="AH272" s="30" t="str">
        <f t="shared" si="72"/>
        <v/>
      </c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</row>
    <row r="273" spans="2:49" ht="18" customHeight="1" x14ac:dyDescent="0.2">
      <c r="B273" s="106">
        <v>262</v>
      </c>
      <c r="C273" s="153"/>
      <c r="D273" s="184"/>
      <c r="E273" s="184"/>
      <c r="F273" s="185"/>
      <c r="G273" s="166" t="str">
        <f t="shared" si="63"/>
        <v/>
      </c>
      <c r="H273" s="48"/>
      <c r="I273" s="17"/>
      <c r="J273" s="140" t="str">
        <f t="shared" si="64"/>
        <v/>
      </c>
      <c r="K273" s="112"/>
      <c r="L273" s="108"/>
      <c r="M273" s="108"/>
      <c r="N273" s="108"/>
      <c r="O273" s="18" t="str" cm="1">
        <f t="array" ref="O273">IF(K273="","",IF($O$11="Bester",LARGE(K273:N273,1),IF(AND(M273="",N273=""),"",SUM(LARGE(K273:N273,{1;2;3})))))</f>
        <v/>
      </c>
      <c r="P273" s="140" t="str">
        <f t="shared" si="65"/>
        <v/>
      </c>
      <c r="Q273" s="112"/>
      <c r="R273" s="114"/>
      <c r="S273" s="114"/>
      <c r="T273" s="114"/>
      <c r="U273" s="19" t="str" cm="1">
        <f t="array" ref="U273">IF(Q273="","",IF($U$11="Bester",LARGE(Q273:T273,1),IF(AND(S273="",T273=""),"",SUM(LARGE(Q273:T273,{1;2;3})))))</f>
        <v/>
      </c>
      <c r="V273" s="140" t="str">
        <f t="shared" si="66"/>
        <v/>
      </c>
      <c r="W273" s="17"/>
      <c r="X273" s="140" t="str">
        <f t="shared" si="67"/>
        <v/>
      </c>
      <c r="Y273" s="21"/>
      <c r="Z273" s="26" t="str">
        <f t="shared" si="59"/>
        <v/>
      </c>
      <c r="AA273" s="27" t="str">
        <f t="shared" si="60"/>
        <v/>
      </c>
      <c r="AB273" s="27" t="str">
        <f t="shared" si="61"/>
        <v/>
      </c>
      <c r="AC273" s="25" t="str">
        <f t="shared" si="62"/>
        <v/>
      </c>
      <c r="AD273" s="19" t="str">
        <f t="shared" si="68"/>
        <v/>
      </c>
      <c r="AE273" s="142" t="str">
        <f t="shared" si="69"/>
        <v/>
      </c>
      <c r="AF273" s="28" t="str">
        <f t="shared" si="70"/>
        <v/>
      </c>
      <c r="AG273" s="29" t="str">
        <f t="shared" si="71"/>
        <v/>
      </c>
      <c r="AH273" s="30" t="str">
        <f t="shared" si="72"/>
        <v/>
      </c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</row>
    <row r="274" spans="2:49" ht="18" customHeight="1" x14ac:dyDescent="0.2">
      <c r="B274" s="106">
        <v>263</v>
      </c>
      <c r="C274" s="153"/>
      <c r="D274" s="184"/>
      <c r="E274" s="184"/>
      <c r="F274" s="185"/>
      <c r="G274" s="166" t="str">
        <f t="shared" si="63"/>
        <v/>
      </c>
      <c r="H274" s="48"/>
      <c r="I274" s="17"/>
      <c r="J274" s="140" t="str">
        <f t="shared" si="64"/>
        <v/>
      </c>
      <c r="K274" s="112"/>
      <c r="L274" s="108"/>
      <c r="M274" s="108"/>
      <c r="N274" s="108"/>
      <c r="O274" s="18" t="str" cm="1">
        <f t="array" ref="O274">IF(K274="","",IF($O$11="Bester",LARGE(K274:N274,1),IF(AND(M274="",N274=""),"",SUM(LARGE(K274:N274,{1;2;3})))))</f>
        <v/>
      </c>
      <c r="P274" s="140" t="str">
        <f t="shared" si="65"/>
        <v/>
      </c>
      <c r="Q274" s="112"/>
      <c r="R274" s="114"/>
      <c r="S274" s="114"/>
      <c r="T274" s="114"/>
      <c r="U274" s="19" t="str" cm="1">
        <f t="array" ref="U274">IF(Q274="","",IF($U$11="Bester",LARGE(Q274:T274,1),IF(AND(S274="",T274=""),"",SUM(LARGE(Q274:T274,{1;2;3})))))</f>
        <v/>
      </c>
      <c r="V274" s="140" t="str">
        <f t="shared" si="66"/>
        <v/>
      </c>
      <c r="W274" s="17"/>
      <c r="X274" s="140" t="str">
        <f t="shared" si="67"/>
        <v/>
      </c>
      <c r="Y274" s="21"/>
      <c r="Z274" s="26" t="str">
        <f t="shared" si="59"/>
        <v/>
      </c>
      <c r="AA274" s="27" t="str">
        <f t="shared" si="60"/>
        <v/>
      </c>
      <c r="AB274" s="27" t="str">
        <f t="shared" si="61"/>
        <v/>
      </c>
      <c r="AC274" s="25" t="str">
        <f t="shared" si="62"/>
        <v/>
      </c>
      <c r="AD274" s="19" t="str">
        <f t="shared" si="68"/>
        <v/>
      </c>
      <c r="AE274" s="142" t="str">
        <f t="shared" si="69"/>
        <v/>
      </c>
      <c r="AF274" s="28" t="str">
        <f t="shared" si="70"/>
        <v/>
      </c>
      <c r="AG274" s="29" t="str">
        <f t="shared" si="71"/>
        <v/>
      </c>
      <c r="AH274" s="30" t="str">
        <f t="shared" si="72"/>
        <v/>
      </c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</row>
    <row r="275" spans="2:49" ht="18" customHeight="1" x14ac:dyDescent="0.2">
      <c r="B275" s="106">
        <v>264</v>
      </c>
      <c r="C275" s="153"/>
      <c r="D275" s="184"/>
      <c r="E275" s="184"/>
      <c r="F275" s="185"/>
      <c r="G275" s="166" t="str">
        <f t="shared" si="63"/>
        <v/>
      </c>
      <c r="H275" s="48"/>
      <c r="I275" s="17"/>
      <c r="J275" s="140" t="str">
        <f t="shared" si="64"/>
        <v/>
      </c>
      <c r="K275" s="112"/>
      <c r="L275" s="108"/>
      <c r="M275" s="108"/>
      <c r="N275" s="108"/>
      <c r="O275" s="18" t="str" cm="1">
        <f t="array" ref="O275">IF(K275="","",IF($O$11="Bester",LARGE(K275:N275,1),IF(AND(M275="",N275=""),"",SUM(LARGE(K275:N275,{1;2;3})))))</f>
        <v/>
      </c>
      <c r="P275" s="140" t="str">
        <f t="shared" si="65"/>
        <v/>
      </c>
      <c r="Q275" s="112"/>
      <c r="R275" s="114"/>
      <c r="S275" s="114"/>
      <c r="T275" s="114"/>
      <c r="U275" s="19" t="str" cm="1">
        <f t="array" ref="U275">IF(Q275="","",IF($U$11="Bester",LARGE(Q275:T275,1),IF(AND(S275="",T275=""),"",SUM(LARGE(Q275:T275,{1;2;3})))))</f>
        <v/>
      </c>
      <c r="V275" s="140" t="str">
        <f t="shared" si="66"/>
        <v/>
      </c>
      <c r="W275" s="17"/>
      <c r="X275" s="140" t="str">
        <f t="shared" si="67"/>
        <v/>
      </c>
      <c r="Y275" s="21"/>
      <c r="Z275" s="26" t="str">
        <f t="shared" si="59"/>
        <v/>
      </c>
      <c r="AA275" s="27" t="str">
        <f t="shared" si="60"/>
        <v/>
      </c>
      <c r="AB275" s="27" t="str">
        <f t="shared" si="61"/>
        <v/>
      </c>
      <c r="AC275" s="25" t="str">
        <f t="shared" si="62"/>
        <v/>
      </c>
      <c r="AD275" s="19" t="str">
        <f t="shared" si="68"/>
        <v/>
      </c>
      <c r="AE275" s="142" t="str">
        <f t="shared" si="69"/>
        <v/>
      </c>
      <c r="AF275" s="28" t="str">
        <f t="shared" si="70"/>
        <v/>
      </c>
      <c r="AG275" s="29" t="str">
        <f t="shared" si="71"/>
        <v/>
      </c>
      <c r="AH275" s="30" t="str">
        <f t="shared" si="72"/>
        <v/>
      </c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</row>
    <row r="276" spans="2:49" ht="18" customHeight="1" x14ac:dyDescent="0.2">
      <c r="B276" s="106">
        <v>265</v>
      </c>
      <c r="C276" s="153"/>
      <c r="D276" s="184"/>
      <c r="E276" s="184"/>
      <c r="F276" s="185"/>
      <c r="G276" s="166" t="str">
        <f t="shared" si="63"/>
        <v/>
      </c>
      <c r="H276" s="48"/>
      <c r="I276" s="17"/>
      <c r="J276" s="140" t="str">
        <f t="shared" si="64"/>
        <v/>
      </c>
      <c r="K276" s="112"/>
      <c r="L276" s="108"/>
      <c r="M276" s="108"/>
      <c r="N276" s="108"/>
      <c r="O276" s="18" t="str" cm="1">
        <f t="array" ref="O276">IF(K276="","",IF($O$11="Bester",LARGE(K276:N276,1),IF(AND(M276="",N276=""),"",SUM(LARGE(K276:N276,{1;2;3})))))</f>
        <v/>
      </c>
      <c r="P276" s="140" t="str">
        <f t="shared" si="65"/>
        <v/>
      </c>
      <c r="Q276" s="112"/>
      <c r="R276" s="114"/>
      <c r="S276" s="114"/>
      <c r="T276" s="114"/>
      <c r="U276" s="19" t="str" cm="1">
        <f t="array" ref="U276">IF(Q276="","",IF($U$11="Bester",LARGE(Q276:T276,1),IF(AND(S276="",T276=""),"",SUM(LARGE(Q276:T276,{1;2;3})))))</f>
        <v/>
      </c>
      <c r="V276" s="140" t="str">
        <f t="shared" si="66"/>
        <v/>
      </c>
      <c r="W276" s="17"/>
      <c r="X276" s="140" t="str">
        <f t="shared" si="67"/>
        <v/>
      </c>
      <c r="Y276" s="21"/>
      <c r="Z276" s="26" t="str">
        <f t="shared" si="59"/>
        <v/>
      </c>
      <c r="AA276" s="27" t="str">
        <f t="shared" si="60"/>
        <v/>
      </c>
      <c r="AB276" s="27" t="str">
        <f t="shared" si="61"/>
        <v/>
      </c>
      <c r="AC276" s="25" t="str">
        <f t="shared" si="62"/>
        <v/>
      </c>
      <c r="AD276" s="19" t="str">
        <f t="shared" si="68"/>
        <v/>
      </c>
      <c r="AE276" s="142" t="str">
        <f t="shared" si="69"/>
        <v/>
      </c>
      <c r="AF276" s="28" t="str">
        <f t="shared" si="70"/>
        <v/>
      </c>
      <c r="AG276" s="29" t="str">
        <f t="shared" si="71"/>
        <v/>
      </c>
      <c r="AH276" s="30" t="str">
        <f t="shared" si="72"/>
        <v/>
      </c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</row>
    <row r="277" spans="2:49" ht="18" customHeight="1" x14ac:dyDescent="0.2">
      <c r="B277" s="106">
        <v>266</v>
      </c>
      <c r="C277" s="153"/>
      <c r="D277" s="184"/>
      <c r="E277" s="184"/>
      <c r="F277" s="185"/>
      <c r="G277" s="166" t="str">
        <f t="shared" si="63"/>
        <v/>
      </c>
      <c r="H277" s="48"/>
      <c r="I277" s="17"/>
      <c r="J277" s="140" t="str">
        <f t="shared" si="64"/>
        <v/>
      </c>
      <c r="K277" s="112"/>
      <c r="L277" s="108"/>
      <c r="M277" s="108"/>
      <c r="N277" s="108"/>
      <c r="O277" s="18" t="str" cm="1">
        <f t="array" ref="O277">IF(K277="","",IF($O$11="Bester",LARGE(K277:N277,1),IF(AND(M277="",N277=""),"",SUM(LARGE(K277:N277,{1;2;3})))))</f>
        <v/>
      </c>
      <c r="P277" s="140" t="str">
        <f t="shared" si="65"/>
        <v/>
      </c>
      <c r="Q277" s="112"/>
      <c r="R277" s="114"/>
      <c r="S277" s="114"/>
      <c r="T277" s="114"/>
      <c r="U277" s="19" t="str" cm="1">
        <f t="array" ref="U277">IF(Q277="","",IF($U$11="Bester",LARGE(Q277:T277,1),IF(AND(S277="",T277=""),"",SUM(LARGE(Q277:T277,{1;2;3})))))</f>
        <v/>
      </c>
      <c r="V277" s="140" t="str">
        <f t="shared" si="66"/>
        <v/>
      </c>
      <c r="W277" s="17"/>
      <c r="X277" s="140" t="str">
        <f t="shared" si="67"/>
        <v/>
      </c>
      <c r="Y277" s="21"/>
      <c r="Z277" s="26" t="str">
        <f t="shared" si="59"/>
        <v/>
      </c>
      <c r="AA277" s="27" t="str">
        <f t="shared" si="60"/>
        <v/>
      </c>
      <c r="AB277" s="27" t="str">
        <f t="shared" si="61"/>
        <v/>
      </c>
      <c r="AC277" s="25" t="str">
        <f t="shared" si="62"/>
        <v/>
      </c>
      <c r="AD277" s="19" t="str">
        <f t="shared" si="68"/>
        <v/>
      </c>
      <c r="AE277" s="142" t="str">
        <f t="shared" si="69"/>
        <v/>
      </c>
      <c r="AF277" s="28" t="str">
        <f t="shared" si="70"/>
        <v/>
      </c>
      <c r="AG277" s="29" t="str">
        <f t="shared" si="71"/>
        <v/>
      </c>
      <c r="AH277" s="30" t="str">
        <f t="shared" si="72"/>
        <v/>
      </c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</row>
    <row r="278" spans="2:49" ht="18" customHeight="1" x14ac:dyDescent="0.2">
      <c r="B278" s="106">
        <v>267</v>
      </c>
      <c r="C278" s="153"/>
      <c r="D278" s="184"/>
      <c r="E278" s="184"/>
      <c r="F278" s="185"/>
      <c r="G278" s="166" t="str">
        <f t="shared" si="63"/>
        <v/>
      </c>
      <c r="H278" s="48"/>
      <c r="I278" s="17"/>
      <c r="J278" s="140" t="str">
        <f t="shared" si="64"/>
        <v/>
      </c>
      <c r="K278" s="112"/>
      <c r="L278" s="108"/>
      <c r="M278" s="108"/>
      <c r="N278" s="108"/>
      <c r="O278" s="18" t="str" cm="1">
        <f t="array" ref="O278">IF(K278="","",IF($O$11="Bester",LARGE(K278:N278,1),IF(AND(M278="",N278=""),"",SUM(LARGE(K278:N278,{1;2;3})))))</f>
        <v/>
      </c>
      <c r="P278" s="140" t="str">
        <f t="shared" si="65"/>
        <v/>
      </c>
      <c r="Q278" s="112"/>
      <c r="R278" s="114"/>
      <c r="S278" s="114"/>
      <c r="T278" s="114"/>
      <c r="U278" s="19" t="str" cm="1">
        <f t="array" ref="U278">IF(Q278="","",IF($U$11="Bester",LARGE(Q278:T278,1),IF(AND(S278="",T278=""),"",SUM(LARGE(Q278:T278,{1;2;3})))))</f>
        <v/>
      </c>
      <c r="V278" s="140" t="str">
        <f t="shared" si="66"/>
        <v/>
      </c>
      <c r="W278" s="17"/>
      <c r="X278" s="140" t="str">
        <f t="shared" si="67"/>
        <v/>
      </c>
      <c r="Y278" s="21"/>
      <c r="Z278" s="26" t="str">
        <f t="shared" si="59"/>
        <v/>
      </c>
      <c r="AA278" s="27" t="str">
        <f t="shared" si="60"/>
        <v/>
      </c>
      <c r="AB278" s="27" t="str">
        <f t="shared" si="61"/>
        <v/>
      </c>
      <c r="AC278" s="25" t="str">
        <f t="shared" si="62"/>
        <v/>
      </c>
      <c r="AD278" s="19" t="str">
        <f t="shared" si="68"/>
        <v/>
      </c>
      <c r="AE278" s="142" t="str">
        <f t="shared" si="69"/>
        <v/>
      </c>
      <c r="AF278" s="28" t="str">
        <f t="shared" si="70"/>
        <v/>
      </c>
      <c r="AG278" s="29" t="str">
        <f t="shared" si="71"/>
        <v/>
      </c>
      <c r="AH278" s="30" t="str">
        <f t="shared" si="72"/>
        <v/>
      </c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</row>
    <row r="279" spans="2:49" ht="18" customHeight="1" x14ac:dyDescent="0.2">
      <c r="B279" s="106">
        <v>268</v>
      </c>
      <c r="C279" s="153"/>
      <c r="D279" s="184"/>
      <c r="E279" s="184"/>
      <c r="F279" s="185"/>
      <c r="G279" s="166" t="str">
        <f t="shared" si="63"/>
        <v/>
      </c>
      <c r="H279" s="48"/>
      <c r="I279" s="17"/>
      <c r="J279" s="140" t="str">
        <f t="shared" si="64"/>
        <v/>
      </c>
      <c r="K279" s="112"/>
      <c r="L279" s="108"/>
      <c r="M279" s="108"/>
      <c r="N279" s="108"/>
      <c r="O279" s="18" t="str" cm="1">
        <f t="array" ref="O279">IF(K279="","",IF($O$11="Bester",LARGE(K279:N279,1),IF(AND(M279="",N279=""),"",SUM(LARGE(K279:N279,{1;2;3})))))</f>
        <v/>
      </c>
      <c r="P279" s="140" t="str">
        <f t="shared" si="65"/>
        <v/>
      </c>
      <c r="Q279" s="112"/>
      <c r="R279" s="114"/>
      <c r="S279" s="114"/>
      <c r="T279" s="114"/>
      <c r="U279" s="19" t="str" cm="1">
        <f t="array" ref="U279">IF(Q279="","",IF($U$11="Bester",LARGE(Q279:T279,1),IF(AND(S279="",T279=""),"",SUM(LARGE(Q279:T279,{1;2;3})))))</f>
        <v/>
      </c>
      <c r="V279" s="140" t="str">
        <f t="shared" si="66"/>
        <v/>
      </c>
      <c r="W279" s="17"/>
      <c r="X279" s="140" t="str">
        <f t="shared" si="67"/>
        <v/>
      </c>
      <c r="Y279" s="21"/>
      <c r="Z279" s="26" t="str">
        <f t="shared" si="59"/>
        <v/>
      </c>
      <c r="AA279" s="27" t="str">
        <f t="shared" si="60"/>
        <v/>
      </c>
      <c r="AB279" s="27" t="str">
        <f t="shared" si="61"/>
        <v/>
      </c>
      <c r="AC279" s="25" t="str">
        <f t="shared" si="62"/>
        <v/>
      </c>
      <c r="AD279" s="19" t="str">
        <f t="shared" si="68"/>
        <v/>
      </c>
      <c r="AE279" s="142" t="str">
        <f t="shared" si="69"/>
        <v/>
      </c>
      <c r="AF279" s="28" t="str">
        <f t="shared" si="70"/>
        <v/>
      </c>
      <c r="AG279" s="29" t="str">
        <f t="shared" si="71"/>
        <v/>
      </c>
      <c r="AH279" s="30" t="str">
        <f t="shared" si="72"/>
        <v/>
      </c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</row>
    <row r="280" spans="2:49" ht="18" customHeight="1" x14ac:dyDescent="0.2">
      <c r="B280" s="106">
        <v>269</v>
      </c>
      <c r="C280" s="153"/>
      <c r="D280" s="184"/>
      <c r="E280" s="184"/>
      <c r="F280" s="185"/>
      <c r="G280" s="166" t="str">
        <f t="shared" si="63"/>
        <v/>
      </c>
      <c r="H280" s="48"/>
      <c r="I280" s="17"/>
      <c r="J280" s="140" t="str">
        <f t="shared" si="64"/>
        <v/>
      </c>
      <c r="K280" s="112"/>
      <c r="L280" s="108"/>
      <c r="M280" s="108"/>
      <c r="N280" s="108"/>
      <c r="O280" s="18" t="str" cm="1">
        <f t="array" ref="O280">IF(K280="","",IF($O$11="Bester",LARGE(K280:N280,1),IF(AND(M280="",N280=""),"",SUM(LARGE(K280:N280,{1;2;3})))))</f>
        <v/>
      </c>
      <c r="P280" s="140" t="str">
        <f t="shared" si="65"/>
        <v/>
      </c>
      <c r="Q280" s="112"/>
      <c r="R280" s="114"/>
      <c r="S280" s="114"/>
      <c r="T280" s="114"/>
      <c r="U280" s="19" t="str" cm="1">
        <f t="array" ref="U280">IF(Q280="","",IF($U$11="Bester",LARGE(Q280:T280,1),IF(AND(S280="",T280=""),"",SUM(LARGE(Q280:T280,{1;2;3})))))</f>
        <v/>
      </c>
      <c r="V280" s="140" t="str">
        <f t="shared" si="66"/>
        <v/>
      </c>
      <c r="W280" s="17"/>
      <c r="X280" s="140" t="str">
        <f t="shared" si="67"/>
        <v/>
      </c>
      <c r="Y280" s="21"/>
      <c r="Z280" s="26" t="str">
        <f t="shared" si="59"/>
        <v/>
      </c>
      <c r="AA280" s="27" t="str">
        <f t="shared" si="60"/>
        <v/>
      </c>
      <c r="AB280" s="27" t="str">
        <f t="shared" si="61"/>
        <v/>
      </c>
      <c r="AC280" s="25" t="str">
        <f t="shared" si="62"/>
        <v/>
      </c>
      <c r="AD280" s="19" t="str">
        <f t="shared" si="68"/>
        <v/>
      </c>
      <c r="AE280" s="142" t="str">
        <f t="shared" si="69"/>
        <v/>
      </c>
      <c r="AF280" s="28" t="str">
        <f t="shared" si="70"/>
        <v/>
      </c>
      <c r="AG280" s="29" t="str">
        <f t="shared" si="71"/>
        <v/>
      </c>
      <c r="AH280" s="30" t="str">
        <f t="shared" si="72"/>
        <v/>
      </c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</row>
    <row r="281" spans="2:49" ht="18" customHeight="1" x14ac:dyDescent="0.2">
      <c r="B281" s="106">
        <v>270</v>
      </c>
      <c r="C281" s="153"/>
      <c r="D281" s="184"/>
      <c r="E281" s="184"/>
      <c r="F281" s="185"/>
      <c r="G281" s="166" t="str">
        <f t="shared" si="63"/>
        <v/>
      </c>
      <c r="H281" s="48"/>
      <c r="I281" s="17"/>
      <c r="J281" s="140" t="str">
        <f t="shared" si="64"/>
        <v/>
      </c>
      <c r="K281" s="112"/>
      <c r="L281" s="108"/>
      <c r="M281" s="108"/>
      <c r="N281" s="108"/>
      <c r="O281" s="18" t="str" cm="1">
        <f t="array" ref="O281">IF(K281="","",IF($O$11="Bester",LARGE(K281:N281,1),IF(AND(M281="",N281=""),"",SUM(LARGE(K281:N281,{1;2;3})))))</f>
        <v/>
      </c>
      <c r="P281" s="140" t="str">
        <f t="shared" si="65"/>
        <v/>
      </c>
      <c r="Q281" s="112"/>
      <c r="R281" s="114"/>
      <c r="S281" s="114"/>
      <c r="T281" s="114"/>
      <c r="U281" s="19" t="str" cm="1">
        <f t="array" ref="U281">IF(Q281="","",IF($U$11="Bester",LARGE(Q281:T281,1),IF(AND(S281="",T281=""),"",SUM(LARGE(Q281:T281,{1;2;3})))))</f>
        <v/>
      </c>
      <c r="V281" s="140" t="str">
        <f t="shared" si="66"/>
        <v/>
      </c>
      <c r="W281" s="17"/>
      <c r="X281" s="140" t="str">
        <f t="shared" si="67"/>
        <v/>
      </c>
      <c r="Y281" s="21"/>
      <c r="Z281" s="26" t="str">
        <f t="shared" si="59"/>
        <v/>
      </c>
      <c r="AA281" s="27" t="str">
        <f t="shared" si="60"/>
        <v/>
      </c>
      <c r="AB281" s="27" t="str">
        <f t="shared" si="61"/>
        <v/>
      </c>
      <c r="AC281" s="25" t="str">
        <f t="shared" si="62"/>
        <v/>
      </c>
      <c r="AD281" s="19" t="str">
        <f t="shared" si="68"/>
        <v/>
      </c>
      <c r="AE281" s="142" t="str">
        <f t="shared" si="69"/>
        <v/>
      </c>
      <c r="AF281" s="28" t="str">
        <f t="shared" si="70"/>
        <v/>
      </c>
      <c r="AG281" s="29" t="str">
        <f t="shared" si="71"/>
        <v/>
      </c>
      <c r="AH281" s="30" t="str">
        <f t="shared" si="72"/>
        <v/>
      </c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</row>
    <row r="282" spans="2:49" ht="18" customHeight="1" x14ac:dyDescent="0.2">
      <c r="B282" s="106">
        <v>271</v>
      </c>
      <c r="C282" s="153"/>
      <c r="D282" s="184"/>
      <c r="E282" s="184"/>
      <c r="F282" s="185"/>
      <c r="G282" s="166" t="str">
        <f t="shared" si="63"/>
        <v/>
      </c>
      <c r="H282" s="48"/>
      <c r="I282" s="17"/>
      <c r="J282" s="140" t="str">
        <f t="shared" si="64"/>
        <v/>
      </c>
      <c r="K282" s="112"/>
      <c r="L282" s="108"/>
      <c r="M282" s="108"/>
      <c r="N282" s="108"/>
      <c r="O282" s="18" t="str" cm="1">
        <f t="array" ref="O282">IF(K282="","",IF($O$11="Bester",LARGE(K282:N282,1),IF(AND(M282="",N282=""),"",SUM(LARGE(K282:N282,{1;2;3})))))</f>
        <v/>
      </c>
      <c r="P282" s="140" t="str">
        <f t="shared" si="65"/>
        <v/>
      </c>
      <c r="Q282" s="112"/>
      <c r="R282" s="114"/>
      <c r="S282" s="114"/>
      <c r="T282" s="114"/>
      <c r="U282" s="19" t="str" cm="1">
        <f t="array" ref="U282">IF(Q282="","",IF($U$11="Bester",LARGE(Q282:T282,1),IF(AND(S282="",T282=""),"",SUM(LARGE(Q282:T282,{1;2;3})))))</f>
        <v/>
      </c>
      <c r="V282" s="140" t="str">
        <f t="shared" si="66"/>
        <v/>
      </c>
      <c r="W282" s="17"/>
      <c r="X282" s="140" t="str">
        <f t="shared" si="67"/>
        <v/>
      </c>
      <c r="Y282" s="21"/>
      <c r="Z282" s="26" t="str">
        <f t="shared" si="59"/>
        <v/>
      </c>
      <c r="AA282" s="27" t="str">
        <f t="shared" si="60"/>
        <v/>
      </c>
      <c r="AB282" s="27" t="str">
        <f t="shared" si="61"/>
        <v/>
      </c>
      <c r="AC282" s="25" t="str">
        <f t="shared" si="62"/>
        <v/>
      </c>
      <c r="AD282" s="19" t="str">
        <f t="shared" si="68"/>
        <v/>
      </c>
      <c r="AE282" s="142" t="str">
        <f t="shared" si="69"/>
        <v/>
      </c>
      <c r="AF282" s="28" t="str">
        <f t="shared" si="70"/>
        <v/>
      </c>
      <c r="AG282" s="29" t="str">
        <f t="shared" si="71"/>
        <v/>
      </c>
      <c r="AH282" s="30" t="str">
        <f t="shared" si="72"/>
        <v/>
      </c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</row>
    <row r="283" spans="2:49" ht="18" customHeight="1" x14ac:dyDescent="0.2">
      <c r="B283" s="106">
        <v>272</v>
      </c>
      <c r="C283" s="153"/>
      <c r="D283" s="184"/>
      <c r="E283" s="184"/>
      <c r="F283" s="185"/>
      <c r="G283" s="166" t="str">
        <f t="shared" si="63"/>
        <v/>
      </c>
      <c r="H283" s="48"/>
      <c r="I283" s="17"/>
      <c r="J283" s="140" t="str">
        <f t="shared" si="64"/>
        <v/>
      </c>
      <c r="K283" s="112"/>
      <c r="L283" s="108"/>
      <c r="M283" s="108"/>
      <c r="N283" s="108"/>
      <c r="O283" s="18" t="str" cm="1">
        <f t="array" ref="O283">IF(K283="","",IF($O$11="Bester",LARGE(K283:N283,1),IF(AND(M283="",N283=""),"",SUM(LARGE(K283:N283,{1;2;3})))))</f>
        <v/>
      </c>
      <c r="P283" s="140" t="str">
        <f t="shared" si="65"/>
        <v/>
      </c>
      <c r="Q283" s="112"/>
      <c r="R283" s="114"/>
      <c r="S283" s="114"/>
      <c r="T283" s="114"/>
      <c r="U283" s="19" t="str" cm="1">
        <f t="array" ref="U283">IF(Q283="","",IF($U$11="Bester",LARGE(Q283:T283,1),IF(AND(S283="",T283=""),"",SUM(LARGE(Q283:T283,{1;2;3})))))</f>
        <v/>
      </c>
      <c r="V283" s="140" t="str">
        <f t="shared" si="66"/>
        <v/>
      </c>
      <c r="W283" s="17"/>
      <c r="X283" s="140" t="str">
        <f t="shared" si="67"/>
        <v/>
      </c>
      <c r="Y283" s="21"/>
      <c r="Z283" s="26" t="str">
        <f t="shared" si="59"/>
        <v/>
      </c>
      <c r="AA283" s="27" t="str">
        <f t="shared" si="60"/>
        <v/>
      </c>
      <c r="AB283" s="27" t="str">
        <f t="shared" si="61"/>
        <v/>
      </c>
      <c r="AC283" s="25" t="str">
        <f t="shared" si="62"/>
        <v/>
      </c>
      <c r="AD283" s="19" t="str">
        <f t="shared" si="68"/>
        <v/>
      </c>
      <c r="AE283" s="142" t="str">
        <f t="shared" si="69"/>
        <v/>
      </c>
      <c r="AF283" s="28" t="str">
        <f t="shared" si="70"/>
        <v/>
      </c>
      <c r="AG283" s="29" t="str">
        <f t="shared" si="71"/>
        <v/>
      </c>
      <c r="AH283" s="30" t="str">
        <f t="shared" si="72"/>
        <v/>
      </c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</row>
    <row r="284" spans="2:49" ht="18" customHeight="1" x14ac:dyDescent="0.2">
      <c r="B284" s="106">
        <v>273</v>
      </c>
      <c r="C284" s="153"/>
      <c r="D284" s="184"/>
      <c r="E284" s="184"/>
      <c r="F284" s="185"/>
      <c r="G284" s="166" t="str">
        <f t="shared" si="63"/>
        <v/>
      </c>
      <c r="H284" s="48"/>
      <c r="I284" s="17"/>
      <c r="J284" s="140" t="str">
        <f t="shared" si="64"/>
        <v/>
      </c>
      <c r="K284" s="112"/>
      <c r="L284" s="108"/>
      <c r="M284" s="108"/>
      <c r="N284" s="108"/>
      <c r="O284" s="18" t="str" cm="1">
        <f t="array" ref="O284">IF(K284="","",IF($O$11="Bester",LARGE(K284:N284,1),IF(AND(M284="",N284=""),"",SUM(LARGE(K284:N284,{1;2;3})))))</f>
        <v/>
      </c>
      <c r="P284" s="140" t="str">
        <f t="shared" si="65"/>
        <v/>
      </c>
      <c r="Q284" s="112"/>
      <c r="R284" s="114"/>
      <c r="S284" s="114"/>
      <c r="T284" s="114"/>
      <c r="U284" s="19" t="str" cm="1">
        <f t="array" ref="U284">IF(Q284="","",IF($U$11="Bester",LARGE(Q284:T284,1),IF(AND(S284="",T284=""),"",SUM(LARGE(Q284:T284,{1;2;3})))))</f>
        <v/>
      </c>
      <c r="V284" s="140" t="str">
        <f t="shared" si="66"/>
        <v/>
      </c>
      <c r="W284" s="17"/>
      <c r="X284" s="140" t="str">
        <f t="shared" si="67"/>
        <v/>
      </c>
      <c r="Y284" s="21"/>
      <c r="Z284" s="26" t="str">
        <f t="shared" si="59"/>
        <v/>
      </c>
      <c r="AA284" s="27" t="str">
        <f t="shared" si="60"/>
        <v/>
      </c>
      <c r="AB284" s="27" t="str">
        <f t="shared" si="61"/>
        <v/>
      </c>
      <c r="AC284" s="25" t="str">
        <f t="shared" si="62"/>
        <v/>
      </c>
      <c r="AD284" s="19" t="str">
        <f t="shared" si="68"/>
        <v/>
      </c>
      <c r="AE284" s="142" t="str">
        <f t="shared" si="69"/>
        <v/>
      </c>
      <c r="AF284" s="28" t="str">
        <f t="shared" si="70"/>
        <v/>
      </c>
      <c r="AG284" s="29" t="str">
        <f t="shared" si="71"/>
        <v/>
      </c>
      <c r="AH284" s="30" t="str">
        <f t="shared" si="72"/>
        <v/>
      </c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</row>
    <row r="285" spans="2:49" ht="18" customHeight="1" x14ac:dyDescent="0.2">
      <c r="B285" s="106">
        <v>274</v>
      </c>
      <c r="C285" s="153"/>
      <c r="D285" s="184"/>
      <c r="E285" s="184"/>
      <c r="F285" s="185"/>
      <c r="G285" s="166" t="str">
        <f t="shared" si="63"/>
        <v/>
      </c>
      <c r="H285" s="48"/>
      <c r="I285" s="17"/>
      <c r="J285" s="140" t="str">
        <f t="shared" si="64"/>
        <v/>
      </c>
      <c r="K285" s="112"/>
      <c r="L285" s="108"/>
      <c r="M285" s="108"/>
      <c r="N285" s="108"/>
      <c r="O285" s="18" t="str" cm="1">
        <f t="array" ref="O285">IF(K285="","",IF($O$11="Bester",LARGE(K285:N285,1),IF(AND(M285="",N285=""),"",SUM(LARGE(K285:N285,{1;2;3})))))</f>
        <v/>
      </c>
      <c r="P285" s="140" t="str">
        <f t="shared" si="65"/>
        <v/>
      </c>
      <c r="Q285" s="112"/>
      <c r="R285" s="114"/>
      <c r="S285" s="114"/>
      <c r="T285" s="114"/>
      <c r="U285" s="19" t="str" cm="1">
        <f t="array" ref="U285">IF(Q285="","",IF($U$11="Bester",LARGE(Q285:T285,1),IF(AND(S285="",T285=""),"",SUM(LARGE(Q285:T285,{1;2;3})))))</f>
        <v/>
      </c>
      <c r="V285" s="140" t="str">
        <f t="shared" si="66"/>
        <v/>
      </c>
      <c r="W285" s="17"/>
      <c r="X285" s="140" t="str">
        <f t="shared" si="67"/>
        <v/>
      </c>
      <c r="Y285" s="21"/>
      <c r="Z285" s="26" t="str">
        <f t="shared" si="59"/>
        <v/>
      </c>
      <c r="AA285" s="27" t="str">
        <f t="shared" si="60"/>
        <v/>
      </c>
      <c r="AB285" s="27" t="str">
        <f t="shared" si="61"/>
        <v/>
      </c>
      <c r="AC285" s="25" t="str">
        <f t="shared" si="62"/>
        <v/>
      </c>
      <c r="AD285" s="19" t="str">
        <f t="shared" si="68"/>
        <v/>
      </c>
      <c r="AE285" s="142" t="str">
        <f t="shared" si="69"/>
        <v/>
      </c>
      <c r="AF285" s="28" t="str">
        <f t="shared" si="70"/>
        <v/>
      </c>
      <c r="AG285" s="29" t="str">
        <f t="shared" si="71"/>
        <v/>
      </c>
      <c r="AH285" s="30" t="str">
        <f t="shared" si="72"/>
        <v/>
      </c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</row>
    <row r="286" spans="2:49" ht="18" customHeight="1" x14ac:dyDescent="0.2">
      <c r="B286" s="106">
        <v>275</v>
      </c>
      <c r="C286" s="153"/>
      <c r="D286" s="184"/>
      <c r="E286" s="184"/>
      <c r="F286" s="185"/>
      <c r="G286" s="166" t="str">
        <f t="shared" si="63"/>
        <v/>
      </c>
      <c r="H286" s="48"/>
      <c r="I286" s="17"/>
      <c r="J286" s="140" t="str">
        <f t="shared" si="64"/>
        <v/>
      </c>
      <c r="K286" s="112"/>
      <c r="L286" s="108"/>
      <c r="M286" s="108"/>
      <c r="N286" s="108"/>
      <c r="O286" s="18" t="str" cm="1">
        <f t="array" ref="O286">IF(K286="","",IF($O$11="Bester",LARGE(K286:N286,1),IF(AND(M286="",N286=""),"",SUM(LARGE(K286:N286,{1;2;3})))))</f>
        <v/>
      </c>
      <c r="P286" s="140" t="str">
        <f t="shared" si="65"/>
        <v/>
      </c>
      <c r="Q286" s="112"/>
      <c r="R286" s="114"/>
      <c r="S286" s="114"/>
      <c r="T286" s="114"/>
      <c r="U286" s="19" t="str" cm="1">
        <f t="array" ref="U286">IF(Q286="","",IF($U$11="Bester",LARGE(Q286:T286,1),IF(AND(S286="",T286=""),"",SUM(LARGE(Q286:T286,{1;2;3})))))</f>
        <v/>
      </c>
      <c r="V286" s="140" t="str">
        <f t="shared" si="66"/>
        <v/>
      </c>
      <c r="W286" s="17"/>
      <c r="X286" s="140" t="str">
        <f t="shared" si="67"/>
        <v/>
      </c>
      <c r="Y286" s="21"/>
      <c r="Z286" s="26" t="str">
        <f t="shared" si="59"/>
        <v/>
      </c>
      <c r="AA286" s="27" t="str">
        <f t="shared" si="60"/>
        <v/>
      </c>
      <c r="AB286" s="27" t="str">
        <f t="shared" si="61"/>
        <v/>
      </c>
      <c r="AC286" s="25" t="str">
        <f t="shared" si="62"/>
        <v/>
      </c>
      <c r="AD286" s="19" t="str">
        <f t="shared" si="68"/>
        <v/>
      </c>
      <c r="AE286" s="142" t="str">
        <f t="shared" si="69"/>
        <v/>
      </c>
      <c r="AF286" s="28" t="str">
        <f t="shared" si="70"/>
        <v/>
      </c>
      <c r="AG286" s="29" t="str">
        <f t="shared" si="71"/>
        <v/>
      </c>
      <c r="AH286" s="30" t="str">
        <f t="shared" si="72"/>
        <v/>
      </c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</row>
    <row r="287" spans="2:49" ht="18" customHeight="1" x14ac:dyDescent="0.2">
      <c r="B287" s="106">
        <v>276</v>
      </c>
      <c r="C287" s="153"/>
      <c r="D287" s="184"/>
      <c r="E287" s="184"/>
      <c r="F287" s="185"/>
      <c r="G287" s="166" t="str">
        <f t="shared" si="63"/>
        <v/>
      </c>
      <c r="H287" s="48"/>
      <c r="I287" s="17"/>
      <c r="J287" s="140" t="str">
        <f t="shared" si="64"/>
        <v/>
      </c>
      <c r="K287" s="112"/>
      <c r="L287" s="108"/>
      <c r="M287" s="108"/>
      <c r="N287" s="108"/>
      <c r="O287" s="18" t="str" cm="1">
        <f t="array" ref="O287">IF(K287="","",IF($O$11="Bester",LARGE(K287:N287,1),IF(AND(M287="",N287=""),"",SUM(LARGE(K287:N287,{1;2;3})))))</f>
        <v/>
      </c>
      <c r="P287" s="140" t="str">
        <f t="shared" si="65"/>
        <v/>
      </c>
      <c r="Q287" s="112"/>
      <c r="R287" s="114"/>
      <c r="S287" s="114"/>
      <c r="T287" s="114"/>
      <c r="U287" s="19" t="str" cm="1">
        <f t="array" ref="U287">IF(Q287="","",IF($U$11="Bester",LARGE(Q287:T287,1),IF(AND(S287="",T287=""),"",SUM(LARGE(Q287:T287,{1;2;3})))))</f>
        <v/>
      </c>
      <c r="V287" s="140" t="str">
        <f t="shared" si="66"/>
        <v/>
      </c>
      <c r="W287" s="17"/>
      <c r="X287" s="140" t="str">
        <f t="shared" si="67"/>
        <v/>
      </c>
      <c r="Y287" s="21"/>
      <c r="Z287" s="26" t="str">
        <f t="shared" si="59"/>
        <v/>
      </c>
      <c r="AA287" s="27" t="str">
        <f t="shared" si="60"/>
        <v/>
      </c>
      <c r="AB287" s="27" t="str">
        <f t="shared" si="61"/>
        <v/>
      </c>
      <c r="AC287" s="25" t="str">
        <f t="shared" si="62"/>
        <v/>
      </c>
      <c r="AD287" s="19" t="str">
        <f t="shared" si="68"/>
        <v/>
      </c>
      <c r="AE287" s="142" t="str">
        <f t="shared" si="69"/>
        <v/>
      </c>
      <c r="AF287" s="28" t="str">
        <f t="shared" si="70"/>
        <v/>
      </c>
      <c r="AG287" s="29" t="str">
        <f t="shared" si="71"/>
        <v/>
      </c>
      <c r="AH287" s="30" t="str">
        <f t="shared" si="72"/>
        <v/>
      </c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</row>
    <row r="288" spans="2:49" ht="18" customHeight="1" x14ac:dyDescent="0.2">
      <c r="B288" s="106">
        <v>277</v>
      </c>
      <c r="C288" s="153"/>
      <c r="D288" s="184"/>
      <c r="E288" s="184"/>
      <c r="F288" s="185"/>
      <c r="G288" s="166" t="str">
        <f t="shared" si="63"/>
        <v/>
      </c>
      <c r="H288" s="48"/>
      <c r="I288" s="17"/>
      <c r="J288" s="140" t="str">
        <f t="shared" si="64"/>
        <v/>
      </c>
      <c r="K288" s="112"/>
      <c r="L288" s="108"/>
      <c r="M288" s="108"/>
      <c r="N288" s="108"/>
      <c r="O288" s="18" t="str" cm="1">
        <f t="array" ref="O288">IF(K288="","",IF($O$11="Bester",LARGE(K288:N288,1),IF(AND(M288="",N288=""),"",SUM(LARGE(K288:N288,{1;2;3})))))</f>
        <v/>
      </c>
      <c r="P288" s="140" t="str">
        <f t="shared" si="65"/>
        <v/>
      </c>
      <c r="Q288" s="112"/>
      <c r="R288" s="114"/>
      <c r="S288" s="114"/>
      <c r="T288" s="114"/>
      <c r="U288" s="19" t="str" cm="1">
        <f t="array" ref="U288">IF(Q288="","",IF($U$11="Bester",LARGE(Q288:T288,1),IF(AND(S288="",T288=""),"",SUM(LARGE(Q288:T288,{1;2;3})))))</f>
        <v/>
      </c>
      <c r="V288" s="140" t="str">
        <f t="shared" si="66"/>
        <v/>
      </c>
      <c r="W288" s="17"/>
      <c r="X288" s="140" t="str">
        <f t="shared" si="67"/>
        <v/>
      </c>
      <c r="Y288" s="21"/>
      <c r="Z288" s="26" t="str">
        <f t="shared" si="59"/>
        <v/>
      </c>
      <c r="AA288" s="27" t="str">
        <f t="shared" si="60"/>
        <v/>
      </c>
      <c r="AB288" s="27" t="str">
        <f t="shared" si="61"/>
        <v/>
      </c>
      <c r="AC288" s="25" t="str">
        <f t="shared" si="62"/>
        <v/>
      </c>
      <c r="AD288" s="19" t="str">
        <f t="shared" si="68"/>
        <v/>
      </c>
      <c r="AE288" s="142" t="str">
        <f t="shared" si="69"/>
        <v/>
      </c>
      <c r="AF288" s="28" t="str">
        <f t="shared" si="70"/>
        <v/>
      </c>
      <c r="AG288" s="29" t="str">
        <f t="shared" si="71"/>
        <v/>
      </c>
      <c r="AH288" s="30" t="str">
        <f t="shared" si="72"/>
        <v/>
      </c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</row>
    <row r="289" spans="2:49" ht="18" customHeight="1" x14ac:dyDescent="0.2">
      <c r="B289" s="106">
        <v>278</v>
      </c>
      <c r="C289" s="153"/>
      <c r="D289" s="184"/>
      <c r="E289" s="184"/>
      <c r="F289" s="185"/>
      <c r="G289" s="166" t="str">
        <f t="shared" si="63"/>
        <v/>
      </c>
      <c r="H289" s="48"/>
      <c r="I289" s="17"/>
      <c r="J289" s="140" t="str">
        <f t="shared" si="64"/>
        <v/>
      </c>
      <c r="K289" s="112"/>
      <c r="L289" s="108"/>
      <c r="M289" s="108"/>
      <c r="N289" s="108"/>
      <c r="O289" s="18" t="str" cm="1">
        <f t="array" ref="O289">IF(K289="","",IF($O$11="Bester",LARGE(K289:N289,1),IF(AND(M289="",N289=""),"",SUM(LARGE(K289:N289,{1;2;3})))))</f>
        <v/>
      </c>
      <c r="P289" s="140" t="str">
        <f t="shared" si="65"/>
        <v/>
      </c>
      <c r="Q289" s="112"/>
      <c r="R289" s="114"/>
      <c r="S289" s="114"/>
      <c r="T289" s="114"/>
      <c r="U289" s="19" t="str" cm="1">
        <f t="array" ref="U289">IF(Q289="","",IF($U$11="Bester",LARGE(Q289:T289,1),IF(AND(S289="",T289=""),"",SUM(LARGE(Q289:T289,{1;2;3})))))</f>
        <v/>
      </c>
      <c r="V289" s="140" t="str">
        <f t="shared" si="66"/>
        <v/>
      </c>
      <c r="W289" s="17"/>
      <c r="X289" s="140" t="str">
        <f t="shared" si="67"/>
        <v/>
      </c>
      <c r="Y289" s="21"/>
      <c r="Z289" s="26" t="str">
        <f t="shared" si="59"/>
        <v/>
      </c>
      <c r="AA289" s="27" t="str">
        <f t="shared" si="60"/>
        <v/>
      </c>
      <c r="AB289" s="27" t="str">
        <f t="shared" si="61"/>
        <v/>
      </c>
      <c r="AC289" s="25" t="str">
        <f t="shared" si="62"/>
        <v/>
      </c>
      <c r="AD289" s="19" t="str">
        <f t="shared" si="68"/>
        <v/>
      </c>
      <c r="AE289" s="142" t="str">
        <f t="shared" si="69"/>
        <v/>
      </c>
      <c r="AF289" s="28" t="str">
        <f t="shared" si="70"/>
        <v/>
      </c>
      <c r="AG289" s="29" t="str">
        <f t="shared" si="71"/>
        <v/>
      </c>
      <c r="AH289" s="30" t="str">
        <f t="shared" si="72"/>
        <v/>
      </c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</row>
    <row r="290" spans="2:49" ht="18" customHeight="1" x14ac:dyDescent="0.2">
      <c r="B290" s="106">
        <v>279</v>
      </c>
      <c r="C290" s="153"/>
      <c r="D290" s="184"/>
      <c r="E290" s="184"/>
      <c r="F290" s="185"/>
      <c r="G290" s="166" t="str">
        <f t="shared" si="63"/>
        <v/>
      </c>
      <c r="H290" s="48"/>
      <c r="I290" s="17"/>
      <c r="J290" s="140" t="str">
        <f t="shared" si="64"/>
        <v/>
      </c>
      <c r="K290" s="112"/>
      <c r="L290" s="108"/>
      <c r="M290" s="108"/>
      <c r="N290" s="108"/>
      <c r="O290" s="18" t="str" cm="1">
        <f t="array" ref="O290">IF(K290="","",IF($O$11="Bester",LARGE(K290:N290,1),IF(AND(M290="",N290=""),"",SUM(LARGE(K290:N290,{1;2;3})))))</f>
        <v/>
      </c>
      <c r="P290" s="140" t="str">
        <f t="shared" si="65"/>
        <v/>
      </c>
      <c r="Q290" s="112"/>
      <c r="R290" s="114"/>
      <c r="S290" s="114"/>
      <c r="T290" s="114"/>
      <c r="U290" s="19" t="str" cm="1">
        <f t="array" ref="U290">IF(Q290="","",IF($U$11="Bester",LARGE(Q290:T290,1),IF(AND(S290="",T290=""),"",SUM(LARGE(Q290:T290,{1;2;3})))))</f>
        <v/>
      </c>
      <c r="V290" s="140" t="str">
        <f t="shared" si="66"/>
        <v/>
      </c>
      <c r="W290" s="17"/>
      <c r="X290" s="140" t="str">
        <f t="shared" si="67"/>
        <v/>
      </c>
      <c r="Y290" s="21"/>
      <c r="Z290" s="26" t="str">
        <f t="shared" si="59"/>
        <v/>
      </c>
      <c r="AA290" s="27" t="str">
        <f t="shared" si="60"/>
        <v/>
      </c>
      <c r="AB290" s="27" t="str">
        <f t="shared" si="61"/>
        <v/>
      </c>
      <c r="AC290" s="25" t="str">
        <f t="shared" si="62"/>
        <v/>
      </c>
      <c r="AD290" s="19" t="str">
        <f t="shared" si="68"/>
        <v/>
      </c>
      <c r="AE290" s="142" t="str">
        <f t="shared" si="69"/>
        <v/>
      </c>
      <c r="AF290" s="28" t="str">
        <f t="shared" si="70"/>
        <v/>
      </c>
      <c r="AG290" s="29" t="str">
        <f t="shared" si="71"/>
        <v/>
      </c>
      <c r="AH290" s="30" t="str">
        <f t="shared" si="72"/>
        <v/>
      </c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</row>
    <row r="291" spans="2:49" ht="18" customHeight="1" x14ac:dyDescent="0.2">
      <c r="B291" s="106">
        <v>280</v>
      </c>
      <c r="C291" s="153"/>
      <c r="D291" s="184"/>
      <c r="E291" s="184"/>
      <c r="F291" s="185"/>
      <c r="G291" s="166" t="str">
        <f t="shared" si="63"/>
        <v/>
      </c>
      <c r="H291" s="48"/>
      <c r="I291" s="17"/>
      <c r="J291" s="140" t="str">
        <f t="shared" si="64"/>
        <v/>
      </c>
      <c r="K291" s="112"/>
      <c r="L291" s="108"/>
      <c r="M291" s="108"/>
      <c r="N291" s="108"/>
      <c r="O291" s="18" t="str" cm="1">
        <f t="array" ref="O291">IF(K291="","",IF($O$11="Bester",LARGE(K291:N291,1),IF(AND(M291="",N291=""),"",SUM(LARGE(K291:N291,{1;2;3})))))</f>
        <v/>
      </c>
      <c r="P291" s="140" t="str">
        <f t="shared" si="65"/>
        <v/>
      </c>
      <c r="Q291" s="112"/>
      <c r="R291" s="114"/>
      <c r="S291" s="114"/>
      <c r="T291" s="114"/>
      <c r="U291" s="19" t="str" cm="1">
        <f t="array" ref="U291">IF(Q291="","",IF($U$11="Bester",LARGE(Q291:T291,1),IF(AND(S291="",T291=""),"",SUM(LARGE(Q291:T291,{1;2;3})))))</f>
        <v/>
      </c>
      <c r="V291" s="140" t="str">
        <f t="shared" si="66"/>
        <v/>
      </c>
      <c r="W291" s="17"/>
      <c r="X291" s="140" t="str">
        <f t="shared" si="67"/>
        <v/>
      </c>
      <c r="Y291" s="21"/>
      <c r="Z291" s="26" t="str">
        <f t="shared" si="59"/>
        <v/>
      </c>
      <c r="AA291" s="27" t="str">
        <f t="shared" si="60"/>
        <v/>
      </c>
      <c r="AB291" s="27" t="str">
        <f t="shared" si="61"/>
        <v/>
      </c>
      <c r="AC291" s="25" t="str">
        <f t="shared" si="62"/>
        <v/>
      </c>
      <c r="AD291" s="19" t="str">
        <f t="shared" si="68"/>
        <v/>
      </c>
      <c r="AE291" s="142" t="str">
        <f t="shared" si="69"/>
        <v/>
      </c>
      <c r="AF291" s="28" t="str">
        <f t="shared" si="70"/>
        <v/>
      </c>
      <c r="AG291" s="29" t="str">
        <f t="shared" si="71"/>
        <v/>
      </c>
      <c r="AH291" s="30" t="str">
        <f t="shared" si="72"/>
        <v/>
      </c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</row>
    <row r="292" spans="2:49" ht="18" customHeight="1" x14ac:dyDescent="0.2">
      <c r="B292" s="106">
        <v>281</v>
      </c>
      <c r="C292" s="153"/>
      <c r="D292" s="184"/>
      <c r="E292" s="184"/>
      <c r="F292" s="185"/>
      <c r="G292" s="166" t="str">
        <f t="shared" si="63"/>
        <v/>
      </c>
      <c r="H292" s="48"/>
      <c r="I292" s="17"/>
      <c r="J292" s="140" t="str">
        <f t="shared" si="64"/>
        <v/>
      </c>
      <c r="K292" s="112"/>
      <c r="L292" s="108"/>
      <c r="M292" s="108"/>
      <c r="N292" s="108"/>
      <c r="O292" s="18" t="str" cm="1">
        <f t="array" ref="O292">IF(K292="","",IF($O$11="Bester",LARGE(K292:N292,1),IF(AND(M292="",N292=""),"",SUM(LARGE(K292:N292,{1;2;3})))))</f>
        <v/>
      </c>
      <c r="P292" s="140" t="str">
        <f t="shared" si="65"/>
        <v/>
      </c>
      <c r="Q292" s="112"/>
      <c r="R292" s="114"/>
      <c r="S292" s="114"/>
      <c r="T292" s="114"/>
      <c r="U292" s="19" t="str" cm="1">
        <f t="array" ref="U292">IF(Q292="","",IF($U$11="Bester",LARGE(Q292:T292,1),IF(AND(S292="",T292=""),"",SUM(LARGE(Q292:T292,{1;2;3})))))</f>
        <v/>
      </c>
      <c r="V292" s="140" t="str">
        <f t="shared" si="66"/>
        <v/>
      </c>
      <c r="W292" s="17"/>
      <c r="X292" s="140" t="str">
        <f t="shared" si="67"/>
        <v/>
      </c>
      <c r="Y292" s="21"/>
      <c r="Z292" s="26" t="str">
        <f t="shared" si="59"/>
        <v/>
      </c>
      <c r="AA292" s="27" t="str">
        <f t="shared" si="60"/>
        <v/>
      </c>
      <c r="AB292" s="27" t="str">
        <f t="shared" si="61"/>
        <v/>
      </c>
      <c r="AC292" s="25" t="str">
        <f t="shared" si="62"/>
        <v/>
      </c>
      <c r="AD292" s="19" t="str">
        <f t="shared" si="68"/>
        <v/>
      </c>
      <c r="AE292" s="142" t="str">
        <f t="shared" si="69"/>
        <v/>
      </c>
      <c r="AF292" s="28" t="str">
        <f t="shared" si="70"/>
        <v/>
      </c>
      <c r="AG292" s="29" t="str">
        <f t="shared" si="71"/>
        <v/>
      </c>
      <c r="AH292" s="30" t="str">
        <f t="shared" si="72"/>
        <v/>
      </c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</row>
    <row r="293" spans="2:49" ht="18" customHeight="1" x14ac:dyDescent="0.2">
      <c r="B293" s="106">
        <v>282</v>
      </c>
      <c r="C293" s="153"/>
      <c r="D293" s="184"/>
      <c r="E293" s="184"/>
      <c r="F293" s="185"/>
      <c r="G293" s="166" t="str">
        <f t="shared" si="63"/>
        <v/>
      </c>
      <c r="H293" s="48"/>
      <c r="I293" s="17"/>
      <c r="J293" s="140" t="str">
        <f t="shared" si="64"/>
        <v/>
      </c>
      <c r="K293" s="112"/>
      <c r="L293" s="108"/>
      <c r="M293" s="108"/>
      <c r="N293" s="108"/>
      <c r="O293" s="18" t="str" cm="1">
        <f t="array" ref="O293">IF(K293="","",IF($O$11="Bester",LARGE(K293:N293,1),IF(AND(M293="",N293=""),"",SUM(LARGE(K293:N293,{1;2;3})))))</f>
        <v/>
      </c>
      <c r="P293" s="140" t="str">
        <f t="shared" si="65"/>
        <v/>
      </c>
      <c r="Q293" s="112"/>
      <c r="R293" s="114"/>
      <c r="S293" s="114"/>
      <c r="T293" s="114"/>
      <c r="U293" s="19" t="str" cm="1">
        <f t="array" ref="U293">IF(Q293="","",IF($U$11="Bester",LARGE(Q293:T293,1),IF(AND(S293="",T293=""),"",SUM(LARGE(Q293:T293,{1;2;3})))))</f>
        <v/>
      </c>
      <c r="V293" s="140" t="str">
        <f t="shared" si="66"/>
        <v/>
      </c>
      <c r="W293" s="17"/>
      <c r="X293" s="140" t="str">
        <f t="shared" si="67"/>
        <v/>
      </c>
      <c r="Y293" s="21"/>
      <c r="Z293" s="26" t="str">
        <f t="shared" si="59"/>
        <v/>
      </c>
      <c r="AA293" s="27" t="str">
        <f t="shared" si="60"/>
        <v/>
      </c>
      <c r="AB293" s="27" t="str">
        <f t="shared" si="61"/>
        <v/>
      </c>
      <c r="AC293" s="25" t="str">
        <f t="shared" si="62"/>
        <v/>
      </c>
      <c r="AD293" s="19" t="str">
        <f t="shared" si="68"/>
        <v/>
      </c>
      <c r="AE293" s="142" t="str">
        <f t="shared" si="69"/>
        <v/>
      </c>
      <c r="AF293" s="28" t="str">
        <f t="shared" si="70"/>
        <v/>
      </c>
      <c r="AG293" s="29" t="str">
        <f t="shared" si="71"/>
        <v/>
      </c>
      <c r="AH293" s="30" t="str">
        <f t="shared" si="72"/>
        <v/>
      </c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</row>
    <row r="294" spans="2:49" ht="18" customHeight="1" x14ac:dyDescent="0.2">
      <c r="B294" s="106">
        <v>283</v>
      </c>
      <c r="C294" s="153"/>
      <c r="D294" s="184"/>
      <c r="E294" s="184"/>
      <c r="F294" s="185"/>
      <c r="G294" s="166" t="str">
        <f t="shared" si="63"/>
        <v/>
      </c>
      <c r="H294" s="48"/>
      <c r="I294" s="17"/>
      <c r="J294" s="140" t="str">
        <f t="shared" si="64"/>
        <v/>
      </c>
      <c r="K294" s="112"/>
      <c r="L294" s="108"/>
      <c r="M294" s="108"/>
      <c r="N294" s="108"/>
      <c r="O294" s="18" t="str" cm="1">
        <f t="array" ref="O294">IF(K294="","",IF($O$11="Bester",LARGE(K294:N294,1),IF(AND(M294="",N294=""),"",SUM(LARGE(K294:N294,{1;2;3})))))</f>
        <v/>
      </c>
      <c r="P294" s="140" t="str">
        <f t="shared" si="65"/>
        <v/>
      </c>
      <c r="Q294" s="112"/>
      <c r="R294" s="114"/>
      <c r="S294" s="114"/>
      <c r="T294" s="114"/>
      <c r="U294" s="19" t="str" cm="1">
        <f t="array" ref="U294">IF(Q294="","",IF($U$11="Bester",LARGE(Q294:T294,1),IF(AND(S294="",T294=""),"",SUM(LARGE(Q294:T294,{1;2;3})))))</f>
        <v/>
      </c>
      <c r="V294" s="140" t="str">
        <f t="shared" si="66"/>
        <v/>
      </c>
      <c r="W294" s="17"/>
      <c r="X294" s="140" t="str">
        <f t="shared" si="67"/>
        <v/>
      </c>
      <c r="Y294" s="21"/>
      <c r="Z294" s="26" t="str">
        <f t="shared" si="59"/>
        <v/>
      </c>
      <c r="AA294" s="27" t="str">
        <f t="shared" si="60"/>
        <v/>
      </c>
      <c r="AB294" s="27" t="str">
        <f t="shared" si="61"/>
        <v/>
      </c>
      <c r="AC294" s="25" t="str">
        <f t="shared" si="62"/>
        <v/>
      </c>
      <c r="AD294" s="19" t="str">
        <f t="shared" si="68"/>
        <v/>
      </c>
      <c r="AE294" s="142" t="str">
        <f t="shared" si="69"/>
        <v/>
      </c>
      <c r="AF294" s="28" t="str">
        <f t="shared" si="70"/>
        <v/>
      </c>
      <c r="AG294" s="29" t="str">
        <f t="shared" si="71"/>
        <v/>
      </c>
      <c r="AH294" s="30" t="str">
        <f t="shared" si="72"/>
        <v/>
      </c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</row>
    <row r="295" spans="2:49" ht="18" customHeight="1" x14ac:dyDescent="0.2">
      <c r="B295" s="106">
        <v>284</v>
      </c>
      <c r="C295" s="153"/>
      <c r="D295" s="184"/>
      <c r="E295" s="184"/>
      <c r="F295" s="185"/>
      <c r="G295" s="166" t="str">
        <f t="shared" si="63"/>
        <v/>
      </c>
      <c r="H295" s="48"/>
      <c r="I295" s="17"/>
      <c r="J295" s="140" t="str">
        <f t="shared" si="64"/>
        <v/>
      </c>
      <c r="K295" s="112"/>
      <c r="L295" s="108"/>
      <c r="M295" s="108"/>
      <c r="N295" s="108"/>
      <c r="O295" s="18" t="str" cm="1">
        <f t="array" ref="O295">IF(K295="","",IF($O$11="Bester",LARGE(K295:N295,1),IF(AND(M295="",N295=""),"",SUM(LARGE(K295:N295,{1;2;3})))))</f>
        <v/>
      </c>
      <c r="P295" s="140" t="str">
        <f t="shared" si="65"/>
        <v/>
      </c>
      <c r="Q295" s="112"/>
      <c r="R295" s="114"/>
      <c r="S295" s="114"/>
      <c r="T295" s="114"/>
      <c r="U295" s="19" t="str" cm="1">
        <f t="array" ref="U295">IF(Q295="","",IF($U$11="Bester",LARGE(Q295:T295,1),IF(AND(S295="",T295=""),"",SUM(LARGE(Q295:T295,{1;2;3})))))</f>
        <v/>
      </c>
      <c r="V295" s="140" t="str">
        <f t="shared" si="66"/>
        <v/>
      </c>
      <c r="W295" s="17"/>
      <c r="X295" s="140" t="str">
        <f t="shared" si="67"/>
        <v/>
      </c>
      <c r="Y295" s="21"/>
      <c r="Z295" s="26" t="str">
        <f t="shared" si="59"/>
        <v/>
      </c>
      <c r="AA295" s="27" t="str">
        <f t="shared" si="60"/>
        <v/>
      </c>
      <c r="AB295" s="27" t="str">
        <f t="shared" si="61"/>
        <v/>
      </c>
      <c r="AC295" s="25" t="str">
        <f t="shared" si="62"/>
        <v/>
      </c>
      <c r="AD295" s="19" t="str">
        <f t="shared" si="68"/>
        <v/>
      </c>
      <c r="AE295" s="142" t="str">
        <f t="shared" si="69"/>
        <v/>
      </c>
      <c r="AF295" s="28" t="str">
        <f t="shared" si="70"/>
        <v/>
      </c>
      <c r="AG295" s="29" t="str">
        <f t="shared" si="71"/>
        <v/>
      </c>
      <c r="AH295" s="30" t="str">
        <f t="shared" si="72"/>
        <v/>
      </c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</row>
    <row r="296" spans="2:49" ht="18" customHeight="1" x14ac:dyDescent="0.2">
      <c r="B296" s="106">
        <v>285</v>
      </c>
      <c r="C296" s="153"/>
      <c r="D296" s="184"/>
      <c r="E296" s="184"/>
      <c r="F296" s="185"/>
      <c r="G296" s="166" t="str">
        <f t="shared" si="63"/>
        <v/>
      </c>
      <c r="H296" s="48"/>
      <c r="I296" s="17"/>
      <c r="J296" s="140" t="str">
        <f t="shared" si="64"/>
        <v/>
      </c>
      <c r="K296" s="112"/>
      <c r="L296" s="108"/>
      <c r="M296" s="108"/>
      <c r="N296" s="108"/>
      <c r="O296" s="18" t="str" cm="1">
        <f t="array" ref="O296">IF(K296="","",IF($O$11="Bester",LARGE(K296:N296,1),IF(AND(M296="",N296=""),"",SUM(LARGE(K296:N296,{1;2;3})))))</f>
        <v/>
      </c>
      <c r="P296" s="140" t="str">
        <f t="shared" si="65"/>
        <v/>
      </c>
      <c r="Q296" s="112"/>
      <c r="R296" s="114"/>
      <c r="S296" s="114"/>
      <c r="T296" s="114"/>
      <c r="U296" s="19" t="str" cm="1">
        <f t="array" ref="U296">IF(Q296="","",IF($U$11="Bester",LARGE(Q296:T296,1),IF(AND(S296="",T296=""),"",SUM(LARGE(Q296:T296,{1;2;3})))))</f>
        <v/>
      </c>
      <c r="V296" s="140" t="str">
        <f t="shared" si="66"/>
        <v/>
      </c>
      <c r="W296" s="17"/>
      <c r="X296" s="140" t="str">
        <f t="shared" si="67"/>
        <v/>
      </c>
      <c r="Y296" s="21"/>
      <c r="Z296" s="26" t="str">
        <f t="shared" si="59"/>
        <v/>
      </c>
      <c r="AA296" s="27" t="str">
        <f t="shared" si="60"/>
        <v/>
      </c>
      <c r="AB296" s="27" t="str">
        <f t="shared" si="61"/>
        <v/>
      </c>
      <c r="AC296" s="25" t="str">
        <f t="shared" si="62"/>
        <v/>
      </c>
      <c r="AD296" s="19" t="str">
        <f t="shared" si="68"/>
        <v/>
      </c>
      <c r="AE296" s="142" t="str">
        <f t="shared" si="69"/>
        <v/>
      </c>
      <c r="AF296" s="28" t="str">
        <f t="shared" si="70"/>
        <v/>
      </c>
      <c r="AG296" s="29" t="str">
        <f t="shared" si="71"/>
        <v/>
      </c>
      <c r="AH296" s="30" t="str">
        <f t="shared" si="72"/>
        <v/>
      </c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</row>
    <row r="297" spans="2:49" ht="18" customHeight="1" x14ac:dyDescent="0.2">
      <c r="B297" s="106">
        <v>286</v>
      </c>
      <c r="C297" s="153"/>
      <c r="D297" s="184"/>
      <c r="E297" s="184"/>
      <c r="F297" s="185"/>
      <c r="G297" s="166" t="str">
        <f t="shared" si="63"/>
        <v/>
      </c>
      <c r="H297" s="48"/>
      <c r="I297" s="17"/>
      <c r="J297" s="140" t="str">
        <f t="shared" si="64"/>
        <v/>
      </c>
      <c r="K297" s="112"/>
      <c r="L297" s="108"/>
      <c r="M297" s="108"/>
      <c r="N297" s="108"/>
      <c r="O297" s="18" t="str" cm="1">
        <f t="array" ref="O297">IF(K297="","",IF($O$11="Bester",LARGE(K297:N297,1),IF(AND(M297="",N297=""),"",SUM(LARGE(K297:N297,{1;2;3})))))</f>
        <v/>
      </c>
      <c r="P297" s="140" t="str">
        <f t="shared" si="65"/>
        <v/>
      </c>
      <c r="Q297" s="112"/>
      <c r="R297" s="114"/>
      <c r="S297" s="114"/>
      <c r="T297" s="114"/>
      <c r="U297" s="19" t="str" cm="1">
        <f t="array" ref="U297">IF(Q297="","",IF($U$11="Bester",LARGE(Q297:T297,1),IF(AND(S297="",T297=""),"",SUM(LARGE(Q297:T297,{1;2;3})))))</f>
        <v/>
      </c>
      <c r="V297" s="140" t="str">
        <f t="shared" si="66"/>
        <v/>
      </c>
      <c r="W297" s="17"/>
      <c r="X297" s="140" t="str">
        <f t="shared" si="67"/>
        <v/>
      </c>
      <c r="Y297" s="21"/>
      <c r="Z297" s="26" t="str">
        <f t="shared" si="59"/>
        <v/>
      </c>
      <c r="AA297" s="27" t="str">
        <f t="shared" si="60"/>
        <v/>
      </c>
      <c r="AB297" s="27" t="str">
        <f t="shared" si="61"/>
        <v/>
      </c>
      <c r="AC297" s="25" t="str">
        <f t="shared" si="62"/>
        <v/>
      </c>
      <c r="AD297" s="19" t="str">
        <f t="shared" si="68"/>
        <v/>
      </c>
      <c r="AE297" s="142" t="str">
        <f t="shared" si="69"/>
        <v/>
      </c>
      <c r="AF297" s="28" t="str">
        <f t="shared" si="70"/>
        <v/>
      </c>
      <c r="AG297" s="29" t="str">
        <f t="shared" si="71"/>
        <v/>
      </c>
      <c r="AH297" s="30" t="str">
        <f t="shared" si="72"/>
        <v/>
      </c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</row>
    <row r="298" spans="2:49" ht="18" customHeight="1" x14ac:dyDescent="0.2">
      <c r="B298" s="106">
        <v>287</v>
      </c>
      <c r="C298" s="153"/>
      <c r="D298" s="184"/>
      <c r="E298" s="184"/>
      <c r="F298" s="185"/>
      <c r="G298" s="166" t="str">
        <f t="shared" si="63"/>
        <v/>
      </c>
      <c r="H298" s="48"/>
      <c r="I298" s="17"/>
      <c r="J298" s="140" t="str">
        <f t="shared" si="64"/>
        <v/>
      </c>
      <c r="K298" s="112"/>
      <c r="L298" s="108"/>
      <c r="M298" s="108"/>
      <c r="N298" s="108"/>
      <c r="O298" s="18" t="str" cm="1">
        <f t="array" ref="O298">IF(K298="","",IF($O$11="Bester",LARGE(K298:N298,1),IF(AND(M298="",N298=""),"",SUM(LARGE(K298:N298,{1;2;3})))))</f>
        <v/>
      </c>
      <c r="P298" s="140" t="str">
        <f t="shared" si="65"/>
        <v/>
      </c>
      <c r="Q298" s="112"/>
      <c r="R298" s="114"/>
      <c r="S298" s="114"/>
      <c r="T298" s="114"/>
      <c r="U298" s="19" t="str" cm="1">
        <f t="array" ref="U298">IF(Q298="","",IF($U$11="Bester",LARGE(Q298:T298,1),IF(AND(S298="",T298=""),"",SUM(LARGE(Q298:T298,{1;2;3})))))</f>
        <v/>
      </c>
      <c r="V298" s="140" t="str">
        <f t="shared" si="66"/>
        <v/>
      </c>
      <c r="W298" s="17"/>
      <c r="X298" s="140" t="str">
        <f t="shared" si="67"/>
        <v/>
      </c>
      <c r="Y298" s="21"/>
      <c r="Z298" s="26" t="str">
        <f t="shared" si="59"/>
        <v/>
      </c>
      <c r="AA298" s="27" t="str">
        <f t="shared" si="60"/>
        <v/>
      </c>
      <c r="AB298" s="27" t="str">
        <f t="shared" si="61"/>
        <v/>
      </c>
      <c r="AC298" s="25" t="str">
        <f t="shared" si="62"/>
        <v/>
      </c>
      <c r="AD298" s="19" t="str">
        <f t="shared" si="68"/>
        <v/>
      </c>
      <c r="AE298" s="142" t="str">
        <f t="shared" si="69"/>
        <v/>
      </c>
      <c r="AF298" s="28" t="str">
        <f t="shared" si="70"/>
        <v/>
      </c>
      <c r="AG298" s="29" t="str">
        <f t="shared" si="71"/>
        <v/>
      </c>
      <c r="AH298" s="30" t="str">
        <f t="shared" si="72"/>
        <v/>
      </c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</row>
    <row r="299" spans="2:49" ht="18" customHeight="1" x14ac:dyDescent="0.2">
      <c r="B299" s="106">
        <v>288</v>
      </c>
      <c r="C299" s="153"/>
      <c r="D299" s="184"/>
      <c r="E299" s="184"/>
      <c r="F299" s="185"/>
      <c r="G299" s="166" t="str">
        <f t="shared" si="63"/>
        <v/>
      </c>
      <c r="H299" s="48"/>
      <c r="I299" s="17"/>
      <c r="J299" s="140" t="str">
        <f t="shared" si="64"/>
        <v/>
      </c>
      <c r="K299" s="112"/>
      <c r="L299" s="108"/>
      <c r="M299" s="108"/>
      <c r="N299" s="108"/>
      <c r="O299" s="18" t="str" cm="1">
        <f t="array" ref="O299">IF(K299="","",IF($O$11="Bester",LARGE(K299:N299,1),IF(AND(M299="",N299=""),"",SUM(LARGE(K299:N299,{1;2;3})))))</f>
        <v/>
      </c>
      <c r="P299" s="140" t="str">
        <f t="shared" si="65"/>
        <v/>
      </c>
      <c r="Q299" s="112"/>
      <c r="R299" s="114"/>
      <c r="S299" s="114"/>
      <c r="T299" s="114"/>
      <c r="U299" s="19" t="str" cm="1">
        <f t="array" ref="U299">IF(Q299="","",IF($U$11="Bester",LARGE(Q299:T299,1),IF(AND(S299="",T299=""),"",SUM(LARGE(Q299:T299,{1;2;3})))))</f>
        <v/>
      </c>
      <c r="V299" s="140" t="str">
        <f t="shared" si="66"/>
        <v/>
      </c>
      <c r="W299" s="17"/>
      <c r="X299" s="140" t="str">
        <f t="shared" si="67"/>
        <v/>
      </c>
      <c r="Y299" s="21"/>
      <c r="Z299" s="26" t="str">
        <f t="shared" si="59"/>
        <v/>
      </c>
      <c r="AA299" s="27" t="str">
        <f t="shared" si="60"/>
        <v/>
      </c>
      <c r="AB299" s="27" t="str">
        <f t="shared" si="61"/>
        <v/>
      </c>
      <c r="AC299" s="25" t="str">
        <f t="shared" si="62"/>
        <v/>
      </c>
      <c r="AD299" s="19" t="str">
        <f t="shared" si="68"/>
        <v/>
      </c>
      <c r="AE299" s="142" t="str">
        <f t="shared" si="69"/>
        <v/>
      </c>
      <c r="AF299" s="28" t="str">
        <f t="shared" si="70"/>
        <v/>
      </c>
      <c r="AG299" s="29" t="str">
        <f t="shared" si="71"/>
        <v/>
      </c>
      <c r="AH299" s="30" t="str">
        <f t="shared" si="72"/>
        <v/>
      </c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</row>
    <row r="300" spans="2:49" ht="18" customHeight="1" x14ac:dyDescent="0.2">
      <c r="B300" s="106">
        <v>289</v>
      </c>
      <c r="C300" s="153"/>
      <c r="D300" s="184"/>
      <c r="E300" s="184"/>
      <c r="F300" s="185"/>
      <c r="G300" s="166" t="str">
        <f t="shared" si="63"/>
        <v/>
      </c>
      <c r="H300" s="48"/>
      <c r="I300" s="17"/>
      <c r="J300" s="140" t="str">
        <f t="shared" si="64"/>
        <v/>
      </c>
      <c r="K300" s="112"/>
      <c r="L300" s="108"/>
      <c r="M300" s="108"/>
      <c r="N300" s="108"/>
      <c r="O300" s="18" t="str" cm="1">
        <f t="array" ref="O300">IF(K300="","",IF($O$11="Bester",LARGE(K300:N300,1),IF(AND(M300="",N300=""),"",SUM(LARGE(K300:N300,{1;2;3})))))</f>
        <v/>
      </c>
      <c r="P300" s="140" t="str">
        <f t="shared" si="65"/>
        <v/>
      </c>
      <c r="Q300" s="112"/>
      <c r="R300" s="114"/>
      <c r="S300" s="114"/>
      <c r="T300" s="114"/>
      <c r="U300" s="19" t="str" cm="1">
        <f t="array" ref="U300">IF(Q300="","",IF($U$11="Bester",LARGE(Q300:T300,1),IF(AND(S300="",T300=""),"",SUM(LARGE(Q300:T300,{1;2;3})))))</f>
        <v/>
      </c>
      <c r="V300" s="140" t="str">
        <f t="shared" si="66"/>
        <v/>
      </c>
      <c r="W300" s="17"/>
      <c r="X300" s="140" t="str">
        <f t="shared" si="67"/>
        <v/>
      </c>
      <c r="Y300" s="21"/>
      <c r="Z300" s="26" t="str">
        <f t="shared" si="59"/>
        <v/>
      </c>
      <c r="AA300" s="27" t="str">
        <f t="shared" si="60"/>
        <v/>
      </c>
      <c r="AB300" s="27" t="str">
        <f t="shared" si="61"/>
        <v/>
      </c>
      <c r="AC300" s="25" t="str">
        <f t="shared" si="62"/>
        <v/>
      </c>
      <c r="AD300" s="19" t="str">
        <f t="shared" si="68"/>
        <v/>
      </c>
      <c r="AE300" s="142" t="str">
        <f t="shared" si="69"/>
        <v/>
      </c>
      <c r="AF300" s="28" t="str">
        <f t="shared" si="70"/>
        <v/>
      </c>
      <c r="AG300" s="29" t="str">
        <f t="shared" si="71"/>
        <v/>
      </c>
      <c r="AH300" s="30" t="str">
        <f t="shared" si="72"/>
        <v/>
      </c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</row>
    <row r="301" spans="2:49" ht="18" customHeight="1" x14ac:dyDescent="0.2">
      <c r="B301" s="106">
        <v>290</v>
      </c>
      <c r="C301" s="153"/>
      <c r="D301" s="184"/>
      <c r="E301" s="184"/>
      <c r="F301" s="185"/>
      <c r="G301" s="166" t="str">
        <f t="shared" si="63"/>
        <v/>
      </c>
      <c r="H301" s="48"/>
      <c r="I301" s="17"/>
      <c r="J301" s="140" t="str">
        <f t="shared" si="64"/>
        <v/>
      </c>
      <c r="K301" s="112"/>
      <c r="L301" s="108"/>
      <c r="M301" s="108"/>
      <c r="N301" s="108"/>
      <c r="O301" s="18" t="str" cm="1">
        <f t="array" ref="O301">IF(K301="","",IF($O$11="Bester",LARGE(K301:N301,1),IF(AND(M301="",N301=""),"",SUM(LARGE(K301:N301,{1;2;3})))))</f>
        <v/>
      </c>
      <c r="P301" s="140" t="str">
        <f t="shared" si="65"/>
        <v/>
      </c>
      <c r="Q301" s="112"/>
      <c r="R301" s="114"/>
      <c r="S301" s="114"/>
      <c r="T301" s="114"/>
      <c r="U301" s="19" t="str" cm="1">
        <f t="array" ref="U301">IF(Q301="","",IF($U$11="Bester",LARGE(Q301:T301,1),IF(AND(S301="",T301=""),"",SUM(LARGE(Q301:T301,{1;2;3})))))</f>
        <v/>
      </c>
      <c r="V301" s="140" t="str">
        <f t="shared" si="66"/>
        <v/>
      </c>
      <c r="W301" s="17"/>
      <c r="X301" s="140" t="str">
        <f t="shared" si="67"/>
        <v/>
      </c>
      <c r="Y301" s="21"/>
      <c r="Z301" s="26" t="str">
        <f t="shared" si="59"/>
        <v/>
      </c>
      <c r="AA301" s="27" t="str">
        <f t="shared" si="60"/>
        <v/>
      </c>
      <c r="AB301" s="27" t="str">
        <f t="shared" si="61"/>
        <v/>
      </c>
      <c r="AC301" s="25" t="str">
        <f t="shared" si="62"/>
        <v/>
      </c>
      <c r="AD301" s="19" t="str">
        <f t="shared" si="68"/>
        <v/>
      </c>
      <c r="AE301" s="142" t="str">
        <f t="shared" si="69"/>
        <v/>
      </c>
      <c r="AF301" s="28" t="str">
        <f t="shared" si="70"/>
        <v/>
      </c>
      <c r="AG301" s="29" t="str">
        <f t="shared" si="71"/>
        <v/>
      </c>
      <c r="AH301" s="30" t="str">
        <f t="shared" si="72"/>
        <v/>
      </c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</row>
    <row r="302" spans="2:49" ht="18" customHeight="1" x14ac:dyDescent="0.2">
      <c r="B302" s="106">
        <v>291</v>
      </c>
      <c r="C302" s="153"/>
      <c r="D302" s="184"/>
      <c r="E302" s="184"/>
      <c r="F302" s="185"/>
      <c r="G302" s="166" t="str">
        <f t="shared" si="63"/>
        <v/>
      </c>
      <c r="H302" s="48"/>
      <c r="I302" s="17"/>
      <c r="J302" s="140" t="str">
        <f t="shared" si="64"/>
        <v/>
      </c>
      <c r="K302" s="112"/>
      <c r="L302" s="108"/>
      <c r="M302" s="108"/>
      <c r="N302" s="108"/>
      <c r="O302" s="18" t="str" cm="1">
        <f t="array" ref="O302">IF(K302="","",IF($O$11="Bester",LARGE(K302:N302,1),IF(AND(M302="",N302=""),"",SUM(LARGE(K302:N302,{1;2;3})))))</f>
        <v/>
      </c>
      <c r="P302" s="140" t="str">
        <f t="shared" si="65"/>
        <v/>
      </c>
      <c r="Q302" s="112"/>
      <c r="R302" s="114"/>
      <c r="S302" s="114"/>
      <c r="T302" s="114"/>
      <c r="U302" s="19" t="str" cm="1">
        <f t="array" ref="U302">IF(Q302="","",IF($U$11="Bester",LARGE(Q302:T302,1),IF(AND(S302="",T302=""),"",SUM(LARGE(Q302:T302,{1;2;3})))))</f>
        <v/>
      </c>
      <c r="V302" s="140" t="str">
        <f t="shared" si="66"/>
        <v/>
      </c>
      <c r="W302" s="17"/>
      <c r="X302" s="140" t="str">
        <f t="shared" si="67"/>
        <v/>
      </c>
      <c r="Y302" s="21"/>
      <c r="Z302" s="26" t="str">
        <f t="shared" si="59"/>
        <v/>
      </c>
      <c r="AA302" s="27" t="str">
        <f t="shared" si="60"/>
        <v/>
      </c>
      <c r="AB302" s="27" t="str">
        <f t="shared" si="61"/>
        <v/>
      </c>
      <c r="AC302" s="25" t="str">
        <f t="shared" si="62"/>
        <v/>
      </c>
      <c r="AD302" s="19" t="str">
        <f t="shared" si="68"/>
        <v/>
      </c>
      <c r="AE302" s="142" t="str">
        <f t="shared" si="69"/>
        <v/>
      </c>
      <c r="AF302" s="28" t="str">
        <f t="shared" si="70"/>
        <v/>
      </c>
      <c r="AG302" s="29" t="str">
        <f t="shared" si="71"/>
        <v/>
      </c>
      <c r="AH302" s="30" t="str">
        <f t="shared" si="72"/>
        <v/>
      </c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</row>
    <row r="303" spans="2:49" ht="18" customHeight="1" x14ac:dyDescent="0.2">
      <c r="B303" s="106">
        <v>292</v>
      </c>
      <c r="C303" s="153"/>
      <c r="D303" s="184"/>
      <c r="E303" s="184"/>
      <c r="F303" s="185"/>
      <c r="G303" s="166" t="str">
        <f t="shared" si="63"/>
        <v/>
      </c>
      <c r="H303" s="48"/>
      <c r="I303" s="17"/>
      <c r="J303" s="140" t="str">
        <f t="shared" si="64"/>
        <v/>
      </c>
      <c r="K303" s="112"/>
      <c r="L303" s="108"/>
      <c r="M303" s="108"/>
      <c r="N303" s="108"/>
      <c r="O303" s="18" t="str" cm="1">
        <f t="array" ref="O303">IF(K303="","",IF($O$11="Bester",LARGE(K303:N303,1),IF(AND(M303="",N303=""),"",SUM(LARGE(K303:N303,{1;2;3})))))</f>
        <v/>
      </c>
      <c r="P303" s="140" t="str">
        <f t="shared" si="65"/>
        <v/>
      </c>
      <c r="Q303" s="112"/>
      <c r="R303" s="114"/>
      <c r="S303" s="114"/>
      <c r="T303" s="114"/>
      <c r="U303" s="19" t="str" cm="1">
        <f t="array" ref="U303">IF(Q303="","",IF($U$11="Bester",LARGE(Q303:T303,1),IF(AND(S303="",T303=""),"",SUM(LARGE(Q303:T303,{1;2;3})))))</f>
        <v/>
      </c>
      <c r="V303" s="140" t="str">
        <f t="shared" si="66"/>
        <v/>
      </c>
      <c r="W303" s="17"/>
      <c r="X303" s="140" t="str">
        <f t="shared" si="67"/>
        <v/>
      </c>
      <c r="Y303" s="21"/>
      <c r="Z303" s="26" t="str">
        <f t="shared" si="59"/>
        <v/>
      </c>
      <c r="AA303" s="27" t="str">
        <f t="shared" si="60"/>
        <v/>
      </c>
      <c r="AB303" s="27" t="str">
        <f t="shared" si="61"/>
        <v/>
      </c>
      <c r="AC303" s="25" t="str">
        <f t="shared" si="62"/>
        <v/>
      </c>
      <c r="AD303" s="19" t="str">
        <f t="shared" si="68"/>
        <v/>
      </c>
      <c r="AE303" s="142" t="str">
        <f t="shared" si="69"/>
        <v/>
      </c>
      <c r="AF303" s="28" t="str">
        <f t="shared" si="70"/>
        <v/>
      </c>
      <c r="AG303" s="29" t="str">
        <f t="shared" si="71"/>
        <v/>
      </c>
      <c r="AH303" s="30" t="str">
        <f t="shared" si="72"/>
        <v/>
      </c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</row>
    <row r="304" spans="2:49" ht="18" customHeight="1" x14ac:dyDescent="0.2">
      <c r="B304" s="106">
        <v>293</v>
      </c>
      <c r="C304" s="153"/>
      <c r="D304" s="184"/>
      <c r="E304" s="184"/>
      <c r="F304" s="185"/>
      <c r="G304" s="166" t="str">
        <f t="shared" si="63"/>
        <v/>
      </c>
      <c r="H304" s="48"/>
      <c r="I304" s="17"/>
      <c r="J304" s="140" t="str">
        <f t="shared" si="64"/>
        <v/>
      </c>
      <c r="K304" s="112"/>
      <c r="L304" s="108"/>
      <c r="M304" s="108"/>
      <c r="N304" s="108"/>
      <c r="O304" s="18" t="str" cm="1">
        <f t="array" ref="O304">IF(K304="","",IF($O$11="Bester",LARGE(K304:N304,1),IF(AND(M304="",N304=""),"",SUM(LARGE(K304:N304,{1;2;3})))))</f>
        <v/>
      </c>
      <c r="P304" s="140" t="str">
        <f t="shared" si="65"/>
        <v/>
      </c>
      <c r="Q304" s="112"/>
      <c r="R304" s="114"/>
      <c r="S304" s="114"/>
      <c r="T304" s="114"/>
      <c r="U304" s="19" t="str" cm="1">
        <f t="array" ref="U304">IF(Q304="","",IF($U$11="Bester",LARGE(Q304:T304,1),IF(AND(S304="",T304=""),"",SUM(LARGE(Q304:T304,{1;2;3})))))</f>
        <v/>
      </c>
      <c r="V304" s="140" t="str">
        <f t="shared" si="66"/>
        <v/>
      </c>
      <c r="W304" s="17"/>
      <c r="X304" s="140" t="str">
        <f t="shared" si="67"/>
        <v/>
      </c>
      <c r="Y304" s="21"/>
      <c r="Z304" s="26" t="str">
        <f t="shared" si="59"/>
        <v/>
      </c>
      <c r="AA304" s="27" t="str">
        <f t="shared" si="60"/>
        <v/>
      </c>
      <c r="AB304" s="27" t="str">
        <f t="shared" si="61"/>
        <v/>
      </c>
      <c r="AC304" s="25" t="str">
        <f t="shared" si="62"/>
        <v/>
      </c>
      <c r="AD304" s="19" t="str">
        <f t="shared" si="68"/>
        <v/>
      </c>
      <c r="AE304" s="142" t="str">
        <f t="shared" si="69"/>
        <v/>
      </c>
      <c r="AF304" s="28" t="str">
        <f t="shared" si="70"/>
        <v/>
      </c>
      <c r="AG304" s="29" t="str">
        <f t="shared" si="71"/>
        <v/>
      </c>
      <c r="AH304" s="30" t="str">
        <f t="shared" si="72"/>
        <v/>
      </c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</row>
    <row r="305" spans="2:49" ht="18" customHeight="1" x14ac:dyDescent="0.2">
      <c r="B305" s="106">
        <v>294</v>
      </c>
      <c r="C305" s="153"/>
      <c r="D305" s="184"/>
      <c r="E305" s="184"/>
      <c r="F305" s="185"/>
      <c r="G305" s="166" t="str">
        <f t="shared" si="63"/>
        <v/>
      </c>
      <c r="H305" s="48"/>
      <c r="I305" s="17"/>
      <c r="J305" s="140" t="str">
        <f t="shared" si="64"/>
        <v/>
      </c>
      <c r="K305" s="112"/>
      <c r="L305" s="108"/>
      <c r="M305" s="108"/>
      <c r="N305" s="108"/>
      <c r="O305" s="18" t="str" cm="1">
        <f t="array" ref="O305">IF(K305="","",IF($O$11="Bester",LARGE(K305:N305,1),IF(AND(M305="",N305=""),"",SUM(LARGE(K305:N305,{1;2;3})))))</f>
        <v/>
      </c>
      <c r="P305" s="140" t="str">
        <f t="shared" si="65"/>
        <v/>
      </c>
      <c r="Q305" s="112"/>
      <c r="R305" s="114"/>
      <c r="S305" s="114"/>
      <c r="T305" s="114"/>
      <c r="U305" s="19" t="str" cm="1">
        <f t="array" ref="U305">IF(Q305="","",IF($U$11="Bester",LARGE(Q305:T305,1),IF(AND(S305="",T305=""),"",SUM(LARGE(Q305:T305,{1;2;3})))))</f>
        <v/>
      </c>
      <c r="V305" s="140" t="str">
        <f t="shared" si="66"/>
        <v/>
      </c>
      <c r="W305" s="17"/>
      <c r="X305" s="140" t="str">
        <f t="shared" si="67"/>
        <v/>
      </c>
      <c r="Y305" s="21"/>
      <c r="Z305" s="26" t="str">
        <f t="shared" si="59"/>
        <v/>
      </c>
      <c r="AA305" s="27" t="str">
        <f t="shared" si="60"/>
        <v/>
      </c>
      <c r="AB305" s="27" t="str">
        <f t="shared" si="61"/>
        <v/>
      </c>
      <c r="AC305" s="25" t="str">
        <f t="shared" si="62"/>
        <v/>
      </c>
      <c r="AD305" s="19" t="str">
        <f t="shared" si="68"/>
        <v/>
      </c>
      <c r="AE305" s="142" t="str">
        <f t="shared" si="69"/>
        <v/>
      </c>
      <c r="AF305" s="28" t="str">
        <f t="shared" si="70"/>
        <v/>
      </c>
      <c r="AG305" s="29" t="str">
        <f t="shared" si="71"/>
        <v/>
      </c>
      <c r="AH305" s="30" t="str">
        <f t="shared" si="72"/>
        <v/>
      </c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</row>
    <row r="306" spans="2:49" ht="18" customHeight="1" x14ac:dyDescent="0.2">
      <c r="B306" s="106">
        <v>295</v>
      </c>
      <c r="C306" s="153"/>
      <c r="D306" s="184"/>
      <c r="E306" s="184"/>
      <c r="F306" s="185"/>
      <c r="G306" s="166" t="str">
        <f t="shared" si="63"/>
        <v/>
      </c>
      <c r="H306" s="48"/>
      <c r="I306" s="17"/>
      <c r="J306" s="140" t="str">
        <f t="shared" si="64"/>
        <v/>
      </c>
      <c r="K306" s="112"/>
      <c r="L306" s="108"/>
      <c r="M306" s="108"/>
      <c r="N306" s="108"/>
      <c r="O306" s="18" t="str" cm="1">
        <f t="array" ref="O306">IF(K306="","",IF($O$11="Bester",LARGE(K306:N306,1),IF(AND(M306="",N306=""),"",SUM(LARGE(K306:N306,{1;2;3})))))</f>
        <v/>
      </c>
      <c r="P306" s="140" t="str">
        <f t="shared" si="65"/>
        <v/>
      </c>
      <c r="Q306" s="112"/>
      <c r="R306" s="114"/>
      <c r="S306" s="114"/>
      <c r="T306" s="114"/>
      <c r="U306" s="19" t="str" cm="1">
        <f t="array" ref="U306">IF(Q306="","",IF($U$11="Bester",LARGE(Q306:T306,1),IF(AND(S306="",T306=""),"",SUM(LARGE(Q306:T306,{1;2;3})))))</f>
        <v/>
      </c>
      <c r="V306" s="140" t="str">
        <f t="shared" si="66"/>
        <v/>
      </c>
      <c r="W306" s="17"/>
      <c r="X306" s="140" t="str">
        <f t="shared" si="67"/>
        <v/>
      </c>
      <c r="Y306" s="21"/>
      <c r="Z306" s="26" t="str">
        <f t="shared" si="59"/>
        <v/>
      </c>
      <c r="AA306" s="27" t="str">
        <f t="shared" si="60"/>
        <v/>
      </c>
      <c r="AB306" s="27" t="str">
        <f t="shared" si="61"/>
        <v/>
      </c>
      <c r="AC306" s="25" t="str">
        <f t="shared" si="62"/>
        <v/>
      </c>
      <c r="AD306" s="19" t="str">
        <f t="shared" si="68"/>
        <v/>
      </c>
      <c r="AE306" s="142" t="str">
        <f t="shared" si="69"/>
        <v/>
      </c>
      <c r="AF306" s="28" t="str">
        <f t="shared" si="70"/>
        <v/>
      </c>
      <c r="AG306" s="29" t="str">
        <f t="shared" si="71"/>
        <v/>
      </c>
      <c r="AH306" s="30" t="str">
        <f t="shared" si="72"/>
        <v/>
      </c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</row>
    <row r="307" spans="2:49" ht="18" customHeight="1" x14ac:dyDescent="0.2">
      <c r="B307" s="106">
        <v>296</v>
      </c>
      <c r="C307" s="153"/>
      <c r="D307" s="184"/>
      <c r="E307" s="184"/>
      <c r="F307" s="185"/>
      <c r="G307" s="166" t="str">
        <f t="shared" si="63"/>
        <v/>
      </c>
      <c r="H307" s="48"/>
      <c r="I307" s="17"/>
      <c r="J307" s="140" t="str">
        <f t="shared" si="64"/>
        <v/>
      </c>
      <c r="K307" s="112"/>
      <c r="L307" s="108"/>
      <c r="M307" s="108"/>
      <c r="N307" s="108"/>
      <c r="O307" s="18" t="str" cm="1">
        <f t="array" ref="O307">IF(K307="","",IF($O$11="Bester",LARGE(K307:N307,1),IF(AND(M307="",N307=""),"",SUM(LARGE(K307:N307,{1;2;3})))))</f>
        <v/>
      </c>
      <c r="P307" s="140" t="str">
        <f t="shared" si="65"/>
        <v/>
      </c>
      <c r="Q307" s="112"/>
      <c r="R307" s="114"/>
      <c r="S307" s="114"/>
      <c r="T307" s="114"/>
      <c r="U307" s="19" t="str" cm="1">
        <f t="array" ref="U307">IF(Q307="","",IF($U$11="Bester",LARGE(Q307:T307,1),IF(AND(S307="",T307=""),"",SUM(LARGE(Q307:T307,{1;2;3})))))</f>
        <v/>
      </c>
      <c r="V307" s="140" t="str">
        <f t="shared" si="66"/>
        <v/>
      </c>
      <c r="W307" s="17"/>
      <c r="X307" s="140" t="str">
        <f t="shared" si="67"/>
        <v/>
      </c>
      <c r="Y307" s="21"/>
      <c r="Z307" s="26" t="str">
        <f t="shared" si="59"/>
        <v/>
      </c>
      <c r="AA307" s="27" t="str">
        <f t="shared" si="60"/>
        <v/>
      </c>
      <c r="AB307" s="27" t="str">
        <f t="shared" si="61"/>
        <v/>
      </c>
      <c r="AC307" s="25" t="str">
        <f t="shared" si="62"/>
        <v/>
      </c>
      <c r="AD307" s="19" t="str">
        <f t="shared" si="68"/>
        <v/>
      </c>
      <c r="AE307" s="142" t="str">
        <f t="shared" si="69"/>
        <v/>
      </c>
      <c r="AF307" s="28" t="str">
        <f t="shared" si="70"/>
        <v/>
      </c>
      <c r="AG307" s="29" t="str">
        <f t="shared" si="71"/>
        <v/>
      </c>
      <c r="AH307" s="30" t="str">
        <f t="shared" si="72"/>
        <v/>
      </c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</row>
    <row r="308" spans="2:49" ht="18" customHeight="1" x14ac:dyDescent="0.2">
      <c r="B308" s="106">
        <v>297</v>
      </c>
      <c r="C308" s="153"/>
      <c r="D308" s="184"/>
      <c r="E308" s="184"/>
      <c r="F308" s="185"/>
      <c r="G308" s="166" t="str">
        <f t="shared" si="63"/>
        <v/>
      </c>
      <c r="H308" s="48"/>
      <c r="I308" s="17"/>
      <c r="J308" s="140" t="str">
        <f t="shared" si="64"/>
        <v/>
      </c>
      <c r="K308" s="112"/>
      <c r="L308" s="108"/>
      <c r="M308" s="108"/>
      <c r="N308" s="108"/>
      <c r="O308" s="18" t="str" cm="1">
        <f t="array" ref="O308">IF(K308="","",IF($O$11="Bester",LARGE(K308:N308,1),IF(AND(M308="",N308=""),"",SUM(LARGE(K308:N308,{1;2;3})))))</f>
        <v/>
      </c>
      <c r="P308" s="140" t="str">
        <f t="shared" si="65"/>
        <v/>
      </c>
      <c r="Q308" s="112"/>
      <c r="R308" s="114"/>
      <c r="S308" s="114"/>
      <c r="T308" s="114"/>
      <c r="U308" s="19" t="str" cm="1">
        <f t="array" ref="U308">IF(Q308="","",IF($U$11="Bester",LARGE(Q308:T308,1),IF(AND(S308="",T308=""),"",SUM(LARGE(Q308:T308,{1;2;3})))))</f>
        <v/>
      </c>
      <c r="V308" s="140" t="str">
        <f t="shared" si="66"/>
        <v/>
      </c>
      <c r="W308" s="17"/>
      <c r="X308" s="140" t="str">
        <f t="shared" si="67"/>
        <v/>
      </c>
      <c r="Y308" s="21"/>
      <c r="Z308" s="26" t="str">
        <f t="shared" si="59"/>
        <v/>
      </c>
      <c r="AA308" s="27" t="str">
        <f t="shared" si="60"/>
        <v/>
      </c>
      <c r="AB308" s="27" t="str">
        <f t="shared" si="61"/>
        <v/>
      </c>
      <c r="AC308" s="25" t="str">
        <f t="shared" si="62"/>
        <v/>
      </c>
      <c r="AD308" s="19" t="str">
        <f t="shared" si="68"/>
        <v/>
      </c>
      <c r="AE308" s="142" t="str">
        <f t="shared" si="69"/>
        <v/>
      </c>
      <c r="AF308" s="28" t="str">
        <f t="shared" si="70"/>
        <v/>
      </c>
      <c r="AG308" s="29" t="str">
        <f t="shared" si="71"/>
        <v/>
      </c>
      <c r="AH308" s="30" t="str">
        <f t="shared" si="72"/>
        <v/>
      </c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</row>
    <row r="309" spans="2:49" ht="18" customHeight="1" x14ac:dyDescent="0.2">
      <c r="B309" s="106">
        <v>298</v>
      </c>
      <c r="C309" s="153"/>
      <c r="D309" s="184"/>
      <c r="E309" s="184"/>
      <c r="F309" s="185"/>
      <c r="G309" s="166" t="str">
        <f t="shared" si="63"/>
        <v/>
      </c>
      <c r="H309" s="48"/>
      <c r="I309" s="17"/>
      <c r="J309" s="140" t="str">
        <f t="shared" si="64"/>
        <v/>
      </c>
      <c r="K309" s="112"/>
      <c r="L309" s="108"/>
      <c r="M309" s="108"/>
      <c r="N309" s="108"/>
      <c r="O309" s="18" t="str" cm="1">
        <f t="array" ref="O309">IF(K309="","",IF($O$11="Bester",LARGE(K309:N309,1),IF(AND(M309="",N309=""),"",SUM(LARGE(K309:N309,{1;2;3})))))</f>
        <v/>
      </c>
      <c r="P309" s="140" t="str">
        <f t="shared" si="65"/>
        <v/>
      </c>
      <c r="Q309" s="112"/>
      <c r="R309" s="114"/>
      <c r="S309" s="114"/>
      <c r="T309" s="114"/>
      <c r="U309" s="19" t="str" cm="1">
        <f t="array" ref="U309">IF(Q309="","",IF($U$11="Bester",LARGE(Q309:T309,1),IF(AND(S309="",T309=""),"",SUM(LARGE(Q309:T309,{1;2;3})))))</f>
        <v/>
      </c>
      <c r="V309" s="140" t="str">
        <f t="shared" si="66"/>
        <v/>
      </c>
      <c r="W309" s="17"/>
      <c r="X309" s="140" t="str">
        <f t="shared" si="67"/>
        <v/>
      </c>
      <c r="Y309" s="21"/>
      <c r="Z309" s="26" t="str">
        <f t="shared" si="59"/>
        <v/>
      </c>
      <c r="AA309" s="27" t="str">
        <f t="shared" si="60"/>
        <v/>
      </c>
      <c r="AB309" s="27" t="str">
        <f t="shared" si="61"/>
        <v/>
      </c>
      <c r="AC309" s="25" t="str">
        <f t="shared" si="62"/>
        <v/>
      </c>
      <c r="AD309" s="19" t="str">
        <f t="shared" si="68"/>
        <v/>
      </c>
      <c r="AE309" s="142" t="str">
        <f t="shared" si="69"/>
        <v/>
      </c>
      <c r="AF309" s="28" t="str">
        <f t="shared" si="70"/>
        <v/>
      </c>
      <c r="AG309" s="29" t="str">
        <f t="shared" si="71"/>
        <v/>
      </c>
      <c r="AH309" s="30" t="str">
        <f t="shared" si="72"/>
        <v/>
      </c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</row>
    <row r="310" spans="2:49" ht="18" customHeight="1" x14ac:dyDescent="0.2">
      <c r="B310" s="106">
        <v>299</v>
      </c>
      <c r="C310" s="153"/>
      <c r="D310" s="184"/>
      <c r="E310" s="184"/>
      <c r="F310" s="185"/>
      <c r="G310" s="166" t="str">
        <f t="shared" si="63"/>
        <v/>
      </c>
      <c r="H310" s="48"/>
      <c r="I310" s="17"/>
      <c r="J310" s="140" t="str">
        <f t="shared" si="64"/>
        <v/>
      </c>
      <c r="K310" s="112"/>
      <c r="L310" s="108"/>
      <c r="M310" s="108"/>
      <c r="N310" s="108"/>
      <c r="O310" s="18" t="str" cm="1">
        <f t="array" ref="O310">IF(K310="","",IF($O$11="Bester",LARGE(K310:N310,1),IF(AND(M310="",N310=""),"",SUM(LARGE(K310:N310,{1;2;3})))))</f>
        <v/>
      </c>
      <c r="P310" s="140" t="str">
        <f t="shared" si="65"/>
        <v/>
      </c>
      <c r="Q310" s="112"/>
      <c r="R310" s="114"/>
      <c r="S310" s="114"/>
      <c r="T310" s="114"/>
      <c r="U310" s="19" t="str" cm="1">
        <f t="array" ref="U310">IF(Q310="","",IF($U$11="Bester",LARGE(Q310:T310,1),IF(AND(S310="",T310=""),"",SUM(LARGE(Q310:T310,{1;2;3})))))</f>
        <v/>
      </c>
      <c r="V310" s="140" t="str">
        <f t="shared" si="66"/>
        <v/>
      </c>
      <c r="W310" s="17"/>
      <c r="X310" s="140" t="str">
        <f t="shared" si="67"/>
        <v/>
      </c>
      <c r="Y310" s="21"/>
      <c r="Z310" s="26" t="str">
        <f t="shared" si="59"/>
        <v/>
      </c>
      <c r="AA310" s="27" t="str">
        <f t="shared" si="60"/>
        <v/>
      </c>
      <c r="AB310" s="27" t="str">
        <f t="shared" si="61"/>
        <v/>
      </c>
      <c r="AC310" s="25" t="str">
        <f t="shared" si="62"/>
        <v/>
      </c>
      <c r="AD310" s="19" t="str">
        <f t="shared" si="68"/>
        <v/>
      </c>
      <c r="AE310" s="142" t="str">
        <f t="shared" si="69"/>
        <v/>
      </c>
      <c r="AF310" s="28" t="str">
        <f t="shared" si="70"/>
        <v/>
      </c>
      <c r="AG310" s="29" t="str">
        <f t="shared" si="71"/>
        <v/>
      </c>
      <c r="AH310" s="30" t="str">
        <f t="shared" si="72"/>
        <v/>
      </c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</row>
    <row r="311" spans="2:49" ht="18" customHeight="1" x14ac:dyDescent="0.2">
      <c r="B311" s="106">
        <v>300</v>
      </c>
      <c r="C311" s="153"/>
      <c r="D311" s="184"/>
      <c r="E311" s="184"/>
      <c r="F311" s="185"/>
      <c r="G311" s="166" t="str">
        <f t="shared" si="63"/>
        <v/>
      </c>
      <c r="H311" s="48"/>
      <c r="I311" s="17"/>
      <c r="J311" s="140" t="str">
        <f t="shared" si="64"/>
        <v/>
      </c>
      <c r="K311" s="112"/>
      <c r="L311" s="108"/>
      <c r="M311" s="108"/>
      <c r="N311" s="108"/>
      <c r="O311" s="18" t="str" cm="1">
        <f t="array" ref="O311">IF(K311="","",IF($O$11="Bester",LARGE(K311:N311,1),IF(AND(M311="",N311=""),"",SUM(LARGE(K311:N311,{1;2;3})))))</f>
        <v/>
      </c>
      <c r="P311" s="140" t="str">
        <f t="shared" si="65"/>
        <v/>
      </c>
      <c r="Q311" s="112"/>
      <c r="R311" s="114"/>
      <c r="S311" s="114"/>
      <c r="T311" s="114"/>
      <c r="U311" s="19" t="str" cm="1">
        <f t="array" ref="U311">IF(Q311="","",IF($U$11="Bester",LARGE(Q311:T311,1),IF(AND(S311="",T311=""),"",SUM(LARGE(Q311:T311,{1;2;3})))))</f>
        <v/>
      </c>
      <c r="V311" s="140" t="str">
        <f t="shared" si="66"/>
        <v/>
      </c>
      <c r="W311" s="17"/>
      <c r="X311" s="140" t="str">
        <f t="shared" si="67"/>
        <v/>
      </c>
      <c r="Y311" s="21"/>
      <c r="Z311" s="26" t="str">
        <f t="shared" si="59"/>
        <v/>
      </c>
      <c r="AA311" s="27" t="str">
        <f t="shared" si="60"/>
        <v/>
      </c>
      <c r="AB311" s="27" t="str">
        <f t="shared" si="61"/>
        <v/>
      </c>
      <c r="AC311" s="25" t="str">
        <f t="shared" si="62"/>
        <v/>
      </c>
      <c r="AD311" s="19" t="str">
        <f t="shared" si="68"/>
        <v/>
      </c>
      <c r="AE311" s="142" t="str">
        <f t="shared" si="69"/>
        <v/>
      </c>
      <c r="AF311" s="28" t="str">
        <f t="shared" si="70"/>
        <v/>
      </c>
      <c r="AG311" s="29" t="str">
        <f t="shared" si="71"/>
        <v/>
      </c>
      <c r="AH311" s="30" t="str">
        <f t="shared" si="72"/>
        <v/>
      </c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</row>
    <row r="312" spans="2:49" ht="18" customHeight="1" x14ac:dyDescent="0.2">
      <c r="B312" s="106">
        <v>301</v>
      </c>
      <c r="C312" s="153"/>
      <c r="D312" s="184"/>
      <c r="E312" s="184"/>
      <c r="F312" s="185"/>
      <c r="G312" s="166" t="str">
        <f t="shared" si="63"/>
        <v/>
      </c>
      <c r="H312" s="48"/>
      <c r="I312" s="17"/>
      <c r="J312" s="140" t="str">
        <f t="shared" si="64"/>
        <v/>
      </c>
      <c r="K312" s="112"/>
      <c r="L312" s="108"/>
      <c r="M312" s="108"/>
      <c r="N312" s="108"/>
      <c r="O312" s="18" t="str" cm="1">
        <f t="array" ref="O312">IF(K312="","",IF($O$11="Bester",LARGE(K312:N312,1),IF(AND(M312="",N312=""),"",SUM(LARGE(K312:N312,{1;2;3})))))</f>
        <v/>
      </c>
      <c r="P312" s="140" t="str">
        <f t="shared" si="65"/>
        <v/>
      </c>
      <c r="Q312" s="112"/>
      <c r="R312" s="114"/>
      <c r="S312" s="114"/>
      <c r="T312" s="114"/>
      <c r="U312" s="19" t="str" cm="1">
        <f t="array" ref="U312">IF(Q312="","",IF($U$11="Bester",LARGE(Q312:T312,1),IF(AND(S312="",T312=""),"",SUM(LARGE(Q312:T312,{1;2;3})))))</f>
        <v/>
      </c>
      <c r="V312" s="140" t="str">
        <f t="shared" si="66"/>
        <v/>
      </c>
      <c r="W312" s="17"/>
      <c r="X312" s="140" t="str">
        <f t="shared" si="67"/>
        <v/>
      </c>
      <c r="Y312" s="21"/>
      <c r="Z312" s="26" t="str">
        <f t="shared" si="59"/>
        <v/>
      </c>
      <c r="AA312" s="27" t="str">
        <f t="shared" si="60"/>
        <v/>
      </c>
      <c r="AB312" s="27" t="str">
        <f t="shared" si="61"/>
        <v/>
      </c>
      <c r="AC312" s="25" t="str">
        <f t="shared" si="62"/>
        <v/>
      </c>
      <c r="AD312" s="19" t="str">
        <f t="shared" si="68"/>
        <v/>
      </c>
      <c r="AE312" s="142" t="str">
        <f t="shared" si="69"/>
        <v/>
      </c>
      <c r="AF312" s="28" t="str">
        <f t="shared" si="70"/>
        <v/>
      </c>
      <c r="AG312" s="29" t="str">
        <f t="shared" si="71"/>
        <v/>
      </c>
      <c r="AH312" s="30" t="str">
        <f t="shared" si="72"/>
        <v/>
      </c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</row>
    <row r="313" spans="2:49" ht="18" customHeight="1" x14ac:dyDescent="0.2">
      <c r="B313" s="106">
        <v>302</v>
      </c>
      <c r="C313" s="153"/>
      <c r="D313" s="184"/>
      <c r="E313" s="184"/>
      <c r="F313" s="185"/>
      <c r="G313" s="166" t="str">
        <f t="shared" si="63"/>
        <v/>
      </c>
      <c r="H313" s="48"/>
      <c r="I313" s="17"/>
      <c r="J313" s="140" t="str">
        <f t="shared" si="64"/>
        <v/>
      </c>
      <c r="K313" s="112"/>
      <c r="L313" s="108"/>
      <c r="M313" s="108"/>
      <c r="N313" s="108"/>
      <c r="O313" s="18" t="str" cm="1">
        <f t="array" ref="O313">IF(K313="","",IF($O$11="Bester",LARGE(K313:N313,1),IF(AND(M313="",N313=""),"",SUM(LARGE(K313:N313,{1;2;3})))))</f>
        <v/>
      </c>
      <c r="P313" s="140" t="str">
        <f t="shared" si="65"/>
        <v/>
      </c>
      <c r="Q313" s="112"/>
      <c r="R313" s="114"/>
      <c r="S313" s="114"/>
      <c r="T313" s="114"/>
      <c r="U313" s="19" t="str" cm="1">
        <f t="array" ref="U313">IF(Q313="","",IF($U$11="Bester",LARGE(Q313:T313,1),IF(AND(S313="",T313=""),"",SUM(LARGE(Q313:T313,{1;2;3})))))</f>
        <v/>
      </c>
      <c r="V313" s="140" t="str">
        <f t="shared" si="66"/>
        <v/>
      </c>
      <c r="W313" s="17"/>
      <c r="X313" s="140" t="str">
        <f t="shared" si="67"/>
        <v/>
      </c>
      <c r="Y313" s="21"/>
      <c r="Z313" s="26" t="str">
        <f t="shared" si="59"/>
        <v/>
      </c>
      <c r="AA313" s="27" t="str">
        <f t="shared" si="60"/>
        <v/>
      </c>
      <c r="AB313" s="27" t="str">
        <f t="shared" si="61"/>
        <v/>
      </c>
      <c r="AC313" s="25" t="str">
        <f t="shared" si="62"/>
        <v/>
      </c>
      <c r="AD313" s="19" t="str">
        <f t="shared" si="68"/>
        <v/>
      </c>
      <c r="AE313" s="142" t="str">
        <f t="shared" si="69"/>
        <v/>
      </c>
      <c r="AF313" s="28" t="str">
        <f t="shared" si="70"/>
        <v/>
      </c>
      <c r="AG313" s="29" t="str">
        <f t="shared" si="71"/>
        <v/>
      </c>
      <c r="AH313" s="30" t="str">
        <f t="shared" si="72"/>
        <v/>
      </c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</row>
    <row r="314" spans="2:49" ht="18" customHeight="1" x14ac:dyDescent="0.2">
      <c r="B314" s="106">
        <v>303</v>
      </c>
      <c r="C314" s="153"/>
      <c r="D314" s="184"/>
      <c r="E314" s="184"/>
      <c r="F314" s="185"/>
      <c r="G314" s="166" t="str">
        <f t="shared" si="63"/>
        <v/>
      </c>
      <c r="H314" s="48"/>
      <c r="I314" s="17"/>
      <c r="J314" s="140" t="str">
        <f t="shared" si="64"/>
        <v/>
      </c>
      <c r="K314" s="112"/>
      <c r="L314" s="108"/>
      <c r="M314" s="108"/>
      <c r="N314" s="108"/>
      <c r="O314" s="18" t="str" cm="1">
        <f t="array" ref="O314">IF(K314="","",IF($O$11="Bester",LARGE(K314:N314,1),IF(AND(M314="",N314=""),"",SUM(LARGE(K314:N314,{1;2;3})))))</f>
        <v/>
      </c>
      <c r="P314" s="140" t="str">
        <f t="shared" si="65"/>
        <v/>
      </c>
      <c r="Q314" s="112"/>
      <c r="R314" s="114"/>
      <c r="S314" s="114"/>
      <c r="T314" s="114"/>
      <c r="U314" s="19" t="str" cm="1">
        <f t="array" ref="U314">IF(Q314="","",IF($U$11="Bester",LARGE(Q314:T314,1),IF(AND(S314="",T314=""),"",SUM(LARGE(Q314:T314,{1;2;3})))))</f>
        <v/>
      </c>
      <c r="V314" s="140" t="str">
        <f t="shared" si="66"/>
        <v/>
      </c>
      <c r="W314" s="17"/>
      <c r="X314" s="140" t="str">
        <f t="shared" si="67"/>
        <v/>
      </c>
      <c r="Y314" s="21"/>
      <c r="Z314" s="26" t="str">
        <f t="shared" si="59"/>
        <v/>
      </c>
      <c r="AA314" s="27" t="str">
        <f t="shared" si="60"/>
        <v/>
      </c>
      <c r="AB314" s="27" t="str">
        <f t="shared" si="61"/>
        <v/>
      </c>
      <c r="AC314" s="25" t="str">
        <f t="shared" si="62"/>
        <v/>
      </c>
      <c r="AD314" s="19" t="str">
        <f t="shared" si="68"/>
        <v/>
      </c>
      <c r="AE314" s="142" t="str">
        <f t="shared" si="69"/>
        <v/>
      </c>
      <c r="AF314" s="28" t="str">
        <f t="shared" si="70"/>
        <v/>
      </c>
      <c r="AG314" s="29" t="str">
        <f t="shared" si="71"/>
        <v/>
      </c>
      <c r="AH314" s="30" t="str">
        <f t="shared" si="72"/>
        <v/>
      </c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</row>
    <row r="315" spans="2:49" ht="18" customHeight="1" x14ac:dyDescent="0.2">
      <c r="B315" s="106">
        <v>304</v>
      </c>
      <c r="C315" s="153"/>
      <c r="D315" s="184"/>
      <c r="E315" s="184"/>
      <c r="F315" s="185"/>
      <c r="G315" s="166" t="str">
        <f t="shared" si="63"/>
        <v/>
      </c>
      <c r="H315" s="48"/>
      <c r="I315" s="17"/>
      <c r="J315" s="140" t="str">
        <f t="shared" si="64"/>
        <v/>
      </c>
      <c r="K315" s="112"/>
      <c r="L315" s="108"/>
      <c r="M315" s="108"/>
      <c r="N315" s="108"/>
      <c r="O315" s="18" t="str" cm="1">
        <f t="array" ref="O315">IF(K315="","",IF($O$11="Bester",LARGE(K315:N315,1),IF(AND(M315="",N315=""),"",SUM(LARGE(K315:N315,{1;2;3})))))</f>
        <v/>
      </c>
      <c r="P315" s="140" t="str">
        <f t="shared" si="65"/>
        <v/>
      </c>
      <c r="Q315" s="112"/>
      <c r="R315" s="114"/>
      <c r="S315" s="114"/>
      <c r="T315" s="114"/>
      <c r="U315" s="19" t="str" cm="1">
        <f t="array" ref="U315">IF(Q315="","",IF($U$11="Bester",LARGE(Q315:T315,1),IF(AND(S315="",T315=""),"",SUM(LARGE(Q315:T315,{1;2;3})))))</f>
        <v/>
      </c>
      <c r="V315" s="140" t="str">
        <f t="shared" si="66"/>
        <v/>
      </c>
      <c r="W315" s="17"/>
      <c r="X315" s="140" t="str">
        <f t="shared" si="67"/>
        <v/>
      </c>
      <c r="Y315" s="21"/>
      <c r="Z315" s="26" t="str">
        <f t="shared" si="59"/>
        <v/>
      </c>
      <c r="AA315" s="27" t="str">
        <f t="shared" si="60"/>
        <v/>
      </c>
      <c r="AB315" s="27" t="str">
        <f t="shared" si="61"/>
        <v/>
      </c>
      <c r="AC315" s="25" t="str">
        <f t="shared" si="62"/>
        <v/>
      </c>
      <c r="AD315" s="19" t="str">
        <f t="shared" si="68"/>
        <v/>
      </c>
      <c r="AE315" s="142" t="str">
        <f t="shared" si="69"/>
        <v/>
      </c>
      <c r="AF315" s="28" t="str">
        <f t="shared" si="70"/>
        <v/>
      </c>
      <c r="AG315" s="29" t="str">
        <f t="shared" si="71"/>
        <v/>
      </c>
      <c r="AH315" s="30" t="str">
        <f t="shared" si="72"/>
        <v/>
      </c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</row>
    <row r="316" spans="2:49" ht="18" customHeight="1" x14ac:dyDescent="0.2">
      <c r="B316" s="106">
        <v>305</v>
      </c>
      <c r="C316" s="153"/>
      <c r="D316" s="184"/>
      <c r="E316" s="184"/>
      <c r="F316" s="185"/>
      <c r="G316" s="166" t="str">
        <f t="shared" si="63"/>
        <v/>
      </c>
      <c r="H316" s="48"/>
      <c r="I316" s="17"/>
      <c r="J316" s="140" t="str">
        <f t="shared" si="64"/>
        <v/>
      </c>
      <c r="K316" s="112"/>
      <c r="L316" s="108"/>
      <c r="M316" s="108"/>
      <c r="N316" s="108"/>
      <c r="O316" s="18" t="str" cm="1">
        <f t="array" ref="O316">IF(K316="","",IF($O$11="Bester",LARGE(K316:N316,1),IF(AND(M316="",N316=""),"",SUM(LARGE(K316:N316,{1;2;3})))))</f>
        <v/>
      </c>
      <c r="P316" s="140" t="str">
        <f t="shared" si="65"/>
        <v/>
      </c>
      <c r="Q316" s="112"/>
      <c r="R316" s="114"/>
      <c r="S316" s="114"/>
      <c r="T316" s="114"/>
      <c r="U316" s="19" t="str" cm="1">
        <f t="array" ref="U316">IF(Q316="","",IF($U$11="Bester",LARGE(Q316:T316,1),IF(AND(S316="",T316=""),"",SUM(LARGE(Q316:T316,{1;2;3})))))</f>
        <v/>
      </c>
      <c r="V316" s="140" t="str">
        <f t="shared" si="66"/>
        <v/>
      </c>
      <c r="W316" s="17"/>
      <c r="X316" s="140" t="str">
        <f t="shared" si="67"/>
        <v/>
      </c>
      <c r="Y316" s="21"/>
      <c r="Z316" s="26" t="str">
        <f t="shared" si="59"/>
        <v/>
      </c>
      <c r="AA316" s="27" t="str">
        <f t="shared" si="60"/>
        <v/>
      </c>
      <c r="AB316" s="27" t="str">
        <f t="shared" si="61"/>
        <v/>
      </c>
      <c r="AC316" s="25" t="str">
        <f t="shared" si="62"/>
        <v/>
      </c>
      <c r="AD316" s="19" t="str">
        <f t="shared" si="68"/>
        <v/>
      </c>
      <c r="AE316" s="142" t="str">
        <f t="shared" si="69"/>
        <v/>
      </c>
      <c r="AF316" s="28" t="str">
        <f t="shared" si="70"/>
        <v/>
      </c>
      <c r="AG316" s="29" t="str">
        <f t="shared" si="71"/>
        <v/>
      </c>
      <c r="AH316" s="30" t="str">
        <f t="shared" si="72"/>
        <v/>
      </c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</row>
    <row r="317" spans="2:49" ht="18" customHeight="1" x14ac:dyDescent="0.2">
      <c r="B317" s="106">
        <v>306</v>
      </c>
      <c r="C317" s="153"/>
      <c r="D317" s="184"/>
      <c r="E317" s="184"/>
      <c r="F317" s="185"/>
      <c r="G317" s="166" t="str">
        <f t="shared" si="63"/>
        <v/>
      </c>
      <c r="H317" s="48"/>
      <c r="I317" s="17"/>
      <c r="J317" s="140" t="str">
        <f t="shared" si="64"/>
        <v/>
      </c>
      <c r="K317" s="112"/>
      <c r="L317" s="108"/>
      <c r="M317" s="108"/>
      <c r="N317" s="108"/>
      <c r="O317" s="18" t="str" cm="1">
        <f t="array" ref="O317">IF(K317="","",IF($O$11="Bester",LARGE(K317:N317,1),IF(AND(M317="",N317=""),"",SUM(LARGE(K317:N317,{1;2;3})))))</f>
        <v/>
      </c>
      <c r="P317" s="140" t="str">
        <f t="shared" si="65"/>
        <v/>
      </c>
      <c r="Q317" s="112"/>
      <c r="R317" s="114"/>
      <c r="S317" s="114"/>
      <c r="T317" s="114"/>
      <c r="U317" s="19" t="str" cm="1">
        <f t="array" ref="U317">IF(Q317="","",IF($U$11="Bester",LARGE(Q317:T317,1),IF(AND(S317="",T317=""),"",SUM(LARGE(Q317:T317,{1;2;3})))))</f>
        <v/>
      </c>
      <c r="V317" s="140" t="str">
        <f t="shared" si="66"/>
        <v/>
      </c>
      <c r="W317" s="17"/>
      <c r="X317" s="140" t="str">
        <f t="shared" si="67"/>
        <v/>
      </c>
      <c r="Y317" s="21"/>
      <c r="Z317" s="26" t="str">
        <f t="shared" si="59"/>
        <v/>
      </c>
      <c r="AA317" s="27" t="str">
        <f t="shared" si="60"/>
        <v/>
      </c>
      <c r="AB317" s="27" t="str">
        <f t="shared" si="61"/>
        <v/>
      </c>
      <c r="AC317" s="25" t="str">
        <f t="shared" si="62"/>
        <v/>
      </c>
      <c r="AD317" s="19" t="str">
        <f t="shared" si="68"/>
        <v/>
      </c>
      <c r="AE317" s="142" t="str">
        <f t="shared" si="69"/>
        <v/>
      </c>
      <c r="AF317" s="28" t="str">
        <f t="shared" si="70"/>
        <v/>
      </c>
      <c r="AG317" s="29" t="str">
        <f t="shared" si="71"/>
        <v/>
      </c>
      <c r="AH317" s="30" t="str">
        <f t="shared" si="72"/>
        <v/>
      </c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</row>
    <row r="318" spans="2:49" ht="18" customHeight="1" x14ac:dyDescent="0.2">
      <c r="B318" s="106">
        <v>307</v>
      </c>
      <c r="C318" s="153"/>
      <c r="D318" s="184"/>
      <c r="E318" s="184"/>
      <c r="F318" s="185"/>
      <c r="G318" s="166" t="str">
        <f t="shared" si="63"/>
        <v/>
      </c>
      <c r="H318" s="48"/>
      <c r="I318" s="17"/>
      <c r="J318" s="140" t="str">
        <f t="shared" si="64"/>
        <v/>
      </c>
      <c r="K318" s="112"/>
      <c r="L318" s="108"/>
      <c r="M318" s="108"/>
      <c r="N318" s="108"/>
      <c r="O318" s="18" t="str" cm="1">
        <f t="array" ref="O318">IF(K318="","",IF($O$11="Bester",LARGE(K318:N318,1),IF(AND(M318="",N318=""),"",SUM(LARGE(K318:N318,{1;2;3})))))</f>
        <v/>
      </c>
      <c r="P318" s="140" t="str">
        <f t="shared" si="65"/>
        <v/>
      </c>
      <c r="Q318" s="112"/>
      <c r="R318" s="114"/>
      <c r="S318" s="114"/>
      <c r="T318" s="114"/>
      <c r="U318" s="19" t="str" cm="1">
        <f t="array" ref="U318">IF(Q318="","",IF($U$11="Bester",LARGE(Q318:T318,1),IF(AND(S318="",T318=""),"",SUM(LARGE(Q318:T318,{1;2;3})))))</f>
        <v/>
      </c>
      <c r="V318" s="140" t="str">
        <f t="shared" si="66"/>
        <v/>
      </c>
      <c r="W318" s="17"/>
      <c r="X318" s="140" t="str">
        <f t="shared" si="67"/>
        <v/>
      </c>
      <c r="Y318" s="21"/>
      <c r="Z318" s="26" t="str">
        <f t="shared" si="59"/>
        <v/>
      </c>
      <c r="AA318" s="27" t="str">
        <f t="shared" si="60"/>
        <v/>
      </c>
      <c r="AB318" s="27" t="str">
        <f t="shared" si="61"/>
        <v/>
      </c>
      <c r="AC318" s="25" t="str">
        <f t="shared" si="62"/>
        <v/>
      </c>
      <c r="AD318" s="19" t="str">
        <f t="shared" si="68"/>
        <v/>
      </c>
      <c r="AE318" s="142" t="str">
        <f t="shared" si="69"/>
        <v/>
      </c>
      <c r="AF318" s="28" t="str">
        <f t="shared" si="70"/>
        <v/>
      </c>
      <c r="AG318" s="29" t="str">
        <f t="shared" si="71"/>
        <v/>
      </c>
      <c r="AH318" s="30" t="str">
        <f t="shared" si="72"/>
        <v/>
      </c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</row>
    <row r="319" spans="2:49" ht="18" customHeight="1" x14ac:dyDescent="0.2">
      <c r="B319" s="106">
        <v>308</v>
      </c>
      <c r="C319" s="153"/>
      <c r="D319" s="184"/>
      <c r="E319" s="184"/>
      <c r="F319" s="185"/>
      <c r="G319" s="166" t="str">
        <f t="shared" si="63"/>
        <v/>
      </c>
      <c r="H319" s="48"/>
      <c r="I319" s="17"/>
      <c r="J319" s="140" t="str">
        <f t="shared" si="64"/>
        <v/>
      </c>
      <c r="K319" s="112"/>
      <c r="L319" s="108"/>
      <c r="M319" s="108"/>
      <c r="N319" s="108"/>
      <c r="O319" s="18" t="str" cm="1">
        <f t="array" ref="O319">IF(K319="","",IF($O$11="Bester",LARGE(K319:N319,1),IF(AND(M319="",N319=""),"",SUM(LARGE(K319:N319,{1;2;3})))))</f>
        <v/>
      </c>
      <c r="P319" s="140" t="str">
        <f t="shared" si="65"/>
        <v/>
      </c>
      <c r="Q319" s="112"/>
      <c r="R319" s="114"/>
      <c r="S319" s="114"/>
      <c r="T319" s="114"/>
      <c r="U319" s="19" t="str" cm="1">
        <f t="array" ref="U319">IF(Q319="","",IF($U$11="Bester",LARGE(Q319:T319,1),IF(AND(S319="",T319=""),"",SUM(LARGE(Q319:T319,{1;2;3})))))</f>
        <v/>
      </c>
      <c r="V319" s="140" t="str">
        <f t="shared" si="66"/>
        <v/>
      </c>
      <c r="W319" s="17"/>
      <c r="X319" s="140" t="str">
        <f t="shared" si="67"/>
        <v/>
      </c>
      <c r="Y319" s="21"/>
      <c r="Z319" s="26" t="str">
        <f t="shared" si="59"/>
        <v/>
      </c>
      <c r="AA319" s="27" t="str">
        <f t="shared" si="60"/>
        <v/>
      </c>
      <c r="AB319" s="27" t="str">
        <f t="shared" si="61"/>
        <v/>
      </c>
      <c r="AC319" s="25" t="str">
        <f t="shared" si="62"/>
        <v/>
      </c>
      <c r="AD319" s="19" t="str">
        <f t="shared" si="68"/>
        <v/>
      </c>
      <c r="AE319" s="142" t="str">
        <f t="shared" si="69"/>
        <v/>
      </c>
      <c r="AF319" s="28" t="str">
        <f t="shared" si="70"/>
        <v/>
      </c>
      <c r="AG319" s="29" t="str">
        <f t="shared" si="71"/>
        <v/>
      </c>
      <c r="AH319" s="30" t="str">
        <f t="shared" si="72"/>
        <v/>
      </c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</row>
    <row r="320" spans="2:49" ht="18" customHeight="1" x14ac:dyDescent="0.2">
      <c r="B320" s="106">
        <v>309</v>
      </c>
      <c r="C320" s="153"/>
      <c r="D320" s="184"/>
      <c r="E320" s="184"/>
      <c r="F320" s="185"/>
      <c r="G320" s="166" t="str">
        <f t="shared" si="63"/>
        <v/>
      </c>
      <c r="H320" s="48"/>
      <c r="I320" s="17"/>
      <c r="J320" s="140" t="str">
        <f t="shared" si="64"/>
        <v/>
      </c>
      <c r="K320" s="112"/>
      <c r="L320" s="108"/>
      <c r="M320" s="108"/>
      <c r="N320" s="108"/>
      <c r="O320" s="18" t="str" cm="1">
        <f t="array" ref="O320">IF(K320="","",IF($O$11="Bester",LARGE(K320:N320,1),IF(AND(M320="",N320=""),"",SUM(LARGE(K320:N320,{1;2;3})))))</f>
        <v/>
      </c>
      <c r="P320" s="140" t="str">
        <f t="shared" si="65"/>
        <v/>
      </c>
      <c r="Q320" s="112"/>
      <c r="R320" s="114"/>
      <c r="S320" s="114"/>
      <c r="T320" s="114"/>
      <c r="U320" s="19" t="str" cm="1">
        <f t="array" ref="U320">IF(Q320="","",IF($U$11="Bester",LARGE(Q320:T320,1),IF(AND(S320="",T320=""),"",SUM(LARGE(Q320:T320,{1;2;3})))))</f>
        <v/>
      </c>
      <c r="V320" s="140" t="str">
        <f t="shared" si="66"/>
        <v/>
      </c>
      <c r="W320" s="17"/>
      <c r="X320" s="140" t="str">
        <f t="shared" si="67"/>
        <v/>
      </c>
      <c r="Y320" s="21"/>
      <c r="Z320" s="26" t="str">
        <f t="shared" si="59"/>
        <v/>
      </c>
      <c r="AA320" s="27" t="str">
        <f t="shared" si="60"/>
        <v/>
      </c>
      <c r="AB320" s="27" t="str">
        <f t="shared" si="61"/>
        <v/>
      </c>
      <c r="AC320" s="25" t="str">
        <f t="shared" si="62"/>
        <v/>
      </c>
      <c r="AD320" s="19" t="str">
        <f t="shared" si="68"/>
        <v/>
      </c>
      <c r="AE320" s="142" t="str">
        <f t="shared" si="69"/>
        <v/>
      </c>
      <c r="AF320" s="28" t="str">
        <f t="shared" si="70"/>
        <v/>
      </c>
      <c r="AG320" s="29" t="str">
        <f t="shared" si="71"/>
        <v/>
      </c>
      <c r="AH320" s="30" t="str">
        <f t="shared" si="72"/>
        <v/>
      </c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</row>
    <row r="321" spans="2:49" ht="18" customHeight="1" x14ac:dyDescent="0.2">
      <c r="B321" s="106">
        <v>310</v>
      </c>
      <c r="C321" s="153"/>
      <c r="D321" s="184"/>
      <c r="E321" s="184"/>
      <c r="F321" s="185"/>
      <c r="G321" s="166" t="str">
        <f t="shared" si="63"/>
        <v/>
      </c>
      <c r="H321" s="48"/>
      <c r="I321" s="17"/>
      <c r="J321" s="140" t="str">
        <f t="shared" si="64"/>
        <v/>
      </c>
      <c r="K321" s="112"/>
      <c r="L321" s="108"/>
      <c r="M321" s="108"/>
      <c r="N321" s="108"/>
      <c r="O321" s="18" t="str" cm="1">
        <f t="array" ref="O321">IF(K321="","",IF($O$11="Bester",LARGE(K321:N321,1),IF(AND(M321="",N321=""),"",SUM(LARGE(K321:N321,{1;2;3})))))</f>
        <v/>
      </c>
      <c r="P321" s="140" t="str">
        <f t="shared" si="65"/>
        <v/>
      </c>
      <c r="Q321" s="112"/>
      <c r="R321" s="114"/>
      <c r="S321" s="114"/>
      <c r="T321" s="114"/>
      <c r="U321" s="19" t="str" cm="1">
        <f t="array" ref="U321">IF(Q321="","",IF($U$11="Bester",LARGE(Q321:T321,1),IF(AND(S321="",T321=""),"",SUM(LARGE(Q321:T321,{1;2;3})))))</f>
        <v/>
      </c>
      <c r="V321" s="140" t="str">
        <f t="shared" si="66"/>
        <v/>
      </c>
      <c r="W321" s="17"/>
      <c r="X321" s="140" t="str">
        <f t="shared" si="67"/>
        <v/>
      </c>
      <c r="Y321" s="21"/>
      <c r="Z321" s="26" t="str">
        <f t="shared" si="59"/>
        <v/>
      </c>
      <c r="AA321" s="27" t="str">
        <f t="shared" si="60"/>
        <v/>
      </c>
      <c r="AB321" s="27" t="str">
        <f t="shared" si="61"/>
        <v/>
      </c>
      <c r="AC321" s="25" t="str">
        <f t="shared" si="62"/>
        <v/>
      </c>
      <c r="AD321" s="19" t="str">
        <f t="shared" si="68"/>
        <v/>
      </c>
      <c r="AE321" s="142" t="str">
        <f t="shared" si="69"/>
        <v/>
      </c>
      <c r="AF321" s="28" t="str">
        <f t="shared" si="70"/>
        <v/>
      </c>
      <c r="AG321" s="29" t="str">
        <f t="shared" si="71"/>
        <v/>
      </c>
      <c r="AH321" s="30" t="str">
        <f t="shared" si="72"/>
        <v/>
      </c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</row>
    <row r="322" spans="2:49" ht="18" customHeight="1" x14ac:dyDescent="0.2">
      <c r="B322" s="106">
        <v>311</v>
      </c>
      <c r="C322" s="153"/>
      <c r="D322" s="184"/>
      <c r="E322" s="184"/>
      <c r="F322" s="185"/>
      <c r="G322" s="166" t="str">
        <f t="shared" si="63"/>
        <v/>
      </c>
      <c r="H322" s="48"/>
      <c r="I322" s="17"/>
      <c r="J322" s="140" t="str">
        <f t="shared" si="64"/>
        <v/>
      </c>
      <c r="K322" s="112"/>
      <c r="L322" s="108"/>
      <c r="M322" s="108"/>
      <c r="N322" s="108"/>
      <c r="O322" s="18" t="str" cm="1">
        <f t="array" ref="O322">IF(K322="","",IF($O$11="Bester",LARGE(K322:N322,1),IF(AND(M322="",N322=""),"",SUM(LARGE(K322:N322,{1;2;3})))))</f>
        <v/>
      </c>
      <c r="P322" s="140" t="str">
        <f t="shared" si="65"/>
        <v/>
      </c>
      <c r="Q322" s="112"/>
      <c r="R322" s="114"/>
      <c r="S322" s="114"/>
      <c r="T322" s="114"/>
      <c r="U322" s="19" t="str" cm="1">
        <f t="array" ref="U322">IF(Q322="","",IF($U$11="Bester",LARGE(Q322:T322,1),IF(AND(S322="",T322=""),"",SUM(LARGE(Q322:T322,{1;2;3})))))</f>
        <v/>
      </c>
      <c r="V322" s="140" t="str">
        <f t="shared" si="66"/>
        <v/>
      </c>
      <c r="W322" s="17"/>
      <c r="X322" s="140" t="str">
        <f t="shared" si="67"/>
        <v/>
      </c>
      <c r="Y322" s="21"/>
      <c r="Z322" s="26" t="str">
        <f t="shared" si="59"/>
        <v/>
      </c>
      <c r="AA322" s="27" t="str">
        <f t="shared" si="60"/>
        <v/>
      </c>
      <c r="AB322" s="27" t="str">
        <f t="shared" si="61"/>
        <v/>
      </c>
      <c r="AC322" s="25" t="str">
        <f t="shared" si="62"/>
        <v/>
      </c>
      <c r="AD322" s="19" t="str">
        <f t="shared" si="68"/>
        <v/>
      </c>
      <c r="AE322" s="142" t="str">
        <f t="shared" si="69"/>
        <v/>
      </c>
      <c r="AF322" s="28" t="str">
        <f t="shared" si="70"/>
        <v/>
      </c>
      <c r="AG322" s="29" t="str">
        <f t="shared" si="71"/>
        <v/>
      </c>
      <c r="AH322" s="30" t="str">
        <f t="shared" si="72"/>
        <v/>
      </c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</row>
    <row r="323" spans="2:49" ht="18" customHeight="1" x14ac:dyDescent="0.2">
      <c r="B323" s="106">
        <v>312</v>
      </c>
      <c r="C323" s="153"/>
      <c r="D323" s="184"/>
      <c r="E323" s="184"/>
      <c r="F323" s="185"/>
      <c r="G323" s="166" t="str">
        <f t="shared" si="63"/>
        <v/>
      </c>
      <c r="H323" s="48"/>
      <c r="I323" s="17"/>
      <c r="J323" s="140" t="str">
        <f t="shared" si="64"/>
        <v/>
      </c>
      <c r="K323" s="112"/>
      <c r="L323" s="108"/>
      <c r="M323" s="108"/>
      <c r="N323" s="108"/>
      <c r="O323" s="18" t="str" cm="1">
        <f t="array" ref="O323">IF(K323="","",IF($O$11="Bester",LARGE(K323:N323,1),IF(AND(M323="",N323=""),"",SUM(LARGE(K323:N323,{1;2;3})))))</f>
        <v/>
      </c>
      <c r="P323" s="140" t="str">
        <f t="shared" si="65"/>
        <v/>
      </c>
      <c r="Q323" s="112"/>
      <c r="R323" s="114"/>
      <c r="S323" s="114"/>
      <c r="T323" s="114"/>
      <c r="U323" s="19" t="str" cm="1">
        <f t="array" ref="U323">IF(Q323="","",IF($U$11="Bester",LARGE(Q323:T323,1),IF(AND(S323="",T323=""),"",SUM(LARGE(Q323:T323,{1;2;3})))))</f>
        <v/>
      </c>
      <c r="V323" s="140" t="str">
        <f t="shared" si="66"/>
        <v/>
      </c>
      <c r="W323" s="17"/>
      <c r="X323" s="140" t="str">
        <f t="shared" si="67"/>
        <v/>
      </c>
      <c r="Y323" s="21"/>
      <c r="Z323" s="26" t="str">
        <f t="shared" si="59"/>
        <v/>
      </c>
      <c r="AA323" s="27" t="str">
        <f t="shared" si="60"/>
        <v/>
      </c>
      <c r="AB323" s="27" t="str">
        <f t="shared" si="61"/>
        <v/>
      </c>
      <c r="AC323" s="25" t="str">
        <f t="shared" si="62"/>
        <v/>
      </c>
      <c r="AD323" s="19" t="str">
        <f t="shared" si="68"/>
        <v/>
      </c>
      <c r="AE323" s="142" t="str">
        <f t="shared" si="69"/>
        <v/>
      </c>
      <c r="AF323" s="28" t="str">
        <f t="shared" si="70"/>
        <v/>
      </c>
      <c r="AG323" s="29" t="str">
        <f t="shared" si="71"/>
        <v/>
      </c>
      <c r="AH323" s="30" t="str">
        <f t="shared" si="72"/>
        <v/>
      </c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</row>
    <row r="324" spans="2:49" ht="18" customHeight="1" x14ac:dyDescent="0.2">
      <c r="B324" s="106">
        <v>313</v>
      </c>
      <c r="C324" s="153"/>
      <c r="D324" s="184"/>
      <c r="E324" s="184"/>
      <c r="F324" s="185"/>
      <c r="G324" s="166" t="str">
        <f t="shared" si="63"/>
        <v/>
      </c>
      <c r="H324" s="48"/>
      <c r="I324" s="17"/>
      <c r="J324" s="140" t="str">
        <f t="shared" si="64"/>
        <v/>
      </c>
      <c r="K324" s="112"/>
      <c r="L324" s="108"/>
      <c r="M324" s="108"/>
      <c r="N324" s="108"/>
      <c r="O324" s="18" t="str" cm="1">
        <f t="array" ref="O324">IF(K324="","",IF($O$11="Bester",LARGE(K324:N324,1),IF(AND(M324="",N324=""),"",SUM(LARGE(K324:N324,{1;2;3})))))</f>
        <v/>
      </c>
      <c r="P324" s="140" t="str">
        <f t="shared" si="65"/>
        <v/>
      </c>
      <c r="Q324" s="112"/>
      <c r="R324" s="114"/>
      <c r="S324" s="114"/>
      <c r="T324" s="114"/>
      <c r="U324" s="19" t="str" cm="1">
        <f t="array" ref="U324">IF(Q324="","",IF($U$11="Bester",LARGE(Q324:T324,1),IF(AND(S324="",T324=""),"",SUM(LARGE(Q324:T324,{1;2;3})))))</f>
        <v/>
      </c>
      <c r="V324" s="140" t="str">
        <f t="shared" si="66"/>
        <v/>
      </c>
      <c r="W324" s="17"/>
      <c r="X324" s="140" t="str">
        <f t="shared" si="67"/>
        <v/>
      </c>
      <c r="Y324" s="21"/>
      <c r="Z324" s="26" t="str">
        <f t="shared" si="59"/>
        <v/>
      </c>
      <c r="AA324" s="27" t="str">
        <f t="shared" si="60"/>
        <v/>
      </c>
      <c r="AB324" s="27" t="str">
        <f t="shared" si="61"/>
        <v/>
      </c>
      <c r="AC324" s="25" t="str">
        <f t="shared" si="62"/>
        <v/>
      </c>
      <c r="AD324" s="19" t="str">
        <f t="shared" si="68"/>
        <v/>
      </c>
      <c r="AE324" s="142" t="str">
        <f t="shared" si="69"/>
        <v/>
      </c>
      <c r="AF324" s="28" t="str">
        <f t="shared" si="70"/>
        <v/>
      </c>
      <c r="AG324" s="29" t="str">
        <f t="shared" si="71"/>
        <v/>
      </c>
      <c r="AH324" s="30" t="str">
        <f t="shared" si="72"/>
        <v/>
      </c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</row>
    <row r="325" spans="2:49" ht="18" customHeight="1" x14ac:dyDescent="0.2">
      <c r="B325" s="106">
        <v>314</v>
      </c>
      <c r="C325" s="153"/>
      <c r="D325" s="184"/>
      <c r="E325" s="184"/>
      <c r="F325" s="185"/>
      <c r="G325" s="166" t="str">
        <f t="shared" si="63"/>
        <v/>
      </c>
      <c r="H325" s="48"/>
      <c r="I325" s="17"/>
      <c r="J325" s="140" t="str">
        <f t="shared" si="64"/>
        <v/>
      </c>
      <c r="K325" s="112"/>
      <c r="L325" s="108"/>
      <c r="M325" s="108"/>
      <c r="N325" s="108"/>
      <c r="O325" s="18" t="str" cm="1">
        <f t="array" ref="O325">IF(K325="","",IF($O$11="Bester",LARGE(K325:N325,1),IF(AND(M325="",N325=""),"",SUM(LARGE(K325:N325,{1;2;3})))))</f>
        <v/>
      </c>
      <c r="P325" s="140" t="str">
        <f t="shared" si="65"/>
        <v/>
      </c>
      <c r="Q325" s="112"/>
      <c r="R325" s="114"/>
      <c r="S325" s="114"/>
      <c r="T325" s="114"/>
      <c r="U325" s="19" t="str" cm="1">
        <f t="array" ref="U325">IF(Q325="","",IF($U$11="Bester",LARGE(Q325:T325,1),IF(AND(S325="",T325=""),"",SUM(LARGE(Q325:T325,{1;2;3})))))</f>
        <v/>
      </c>
      <c r="V325" s="140" t="str">
        <f t="shared" si="66"/>
        <v/>
      </c>
      <c r="W325" s="17"/>
      <c r="X325" s="140" t="str">
        <f t="shared" si="67"/>
        <v/>
      </c>
      <c r="Y325" s="21"/>
      <c r="Z325" s="26" t="str">
        <f t="shared" si="59"/>
        <v/>
      </c>
      <c r="AA325" s="27" t="str">
        <f t="shared" si="60"/>
        <v/>
      </c>
      <c r="AB325" s="27" t="str">
        <f t="shared" si="61"/>
        <v/>
      </c>
      <c r="AC325" s="25" t="str">
        <f t="shared" si="62"/>
        <v/>
      </c>
      <c r="AD325" s="19" t="str">
        <f t="shared" si="68"/>
        <v/>
      </c>
      <c r="AE325" s="142" t="str">
        <f t="shared" si="69"/>
        <v/>
      </c>
      <c r="AF325" s="28" t="str">
        <f t="shared" si="70"/>
        <v/>
      </c>
      <c r="AG325" s="29" t="str">
        <f t="shared" si="71"/>
        <v/>
      </c>
      <c r="AH325" s="30" t="str">
        <f t="shared" si="72"/>
        <v/>
      </c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</row>
    <row r="326" spans="2:49" ht="18" customHeight="1" x14ac:dyDescent="0.2">
      <c r="B326" s="106">
        <v>315</v>
      </c>
      <c r="C326" s="153"/>
      <c r="D326" s="184"/>
      <c r="E326" s="184"/>
      <c r="F326" s="185"/>
      <c r="G326" s="166" t="str">
        <f t="shared" si="63"/>
        <v/>
      </c>
      <c r="H326" s="48"/>
      <c r="I326" s="17"/>
      <c r="J326" s="140" t="str">
        <f t="shared" si="64"/>
        <v/>
      </c>
      <c r="K326" s="112"/>
      <c r="L326" s="108"/>
      <c r="M326" s="108"/>
      <c r="N326" s="108"/>
      <c r="O326" s="18" t="str" cm="1">
        <f t="array" ref="O326">IF(K326="","",IF($O$11="Bester",LARGE(K326:N326,1),IF(AND(M326="",N326=""),"",SUM(LARGE(K326:N326,{1;2;3})))))</f>
        <v/>
      </c>
      <c r="P326" s="140" t="str">
        <f t="shared" si="65"/>
        <v/>
      </c>
      <c r="Q326" s="112"/>
      <c r="R326" s="114"/>
      <c r="S326" s="114"/>
      <c r="T326" s="114"/>
      <c r="U326" s="19" t="str" cm="1">
        <f t="array" ref="U326">IF(Q326="","",IF($U$11="Bester",LARGE(Q326:T326,1),IF(AND(S326="",T326=""),"",SUM(LARGE(Q326:T326,{1;2;3})))))</f>
        <v/>
      </c>
      <c r="V326" s="140" t="str">
        <f t="shared" si="66"/>
        <v/>
      </c>
      <c r="W326" s="17"/>
      <c r="X326" s="140" t="str">
        <f t="shared" si="67"/>
        <v/>
      </c>
      <c r="Y326" s="21"/>
      <c r="Z326" s="26" t="str">
        <f t="shared" si="59"/>
        <v/>
      </c>
      <c r="AA326" s="27" t="str">
        <f t="shared" si="60"/>
        <v/>
      </c>
      <c r="AB326" s="27" t="str">
        <f t="shared" si="61"/>
        <v/>
      </c>
      <c r="AC326" s="25" t="str">
        <f t="shared" si="62"/>
        <v/>
      </c>
      <c r="AD326" s="19" t="str">
        <f t="shared" si="68"/>
        <v/>
      </c>
      <c r="AE326" s="142" t="str">
        <f t="shared" si="69"/>
        <v/>
      </c>
      <c r="AF326" s="28" t="str">
        <f t="shared" si="70"/>
        <v/>
      </c>
      <c r="AG326" s="29" t="str">
        <f t="shared" si="71"/>
        <v/>
      </c>
      <c r="AH326" s="30" t="str">
        <f t="shared" si="72"/>
        <v/>
      </c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</row>
    <row r="327" spans="2:49" ht="18" customHeight="1" x14ac:dyDescent="0.2">
      <c r="B327" s="106">
        <v>316</v>
      </c>
      <c r="C327" s="153"/>
      <c r="D327" s="184"/>
      <c r="E327" s="184"/>
      <c r="F327" s="185"/>
      <c r="G327" s="166" t="str">
        <f t="shared" si="63"/>
        <v/>
      </c>
      <c r="H327" s="48"/>
      <c r="I327" s="17"/>
      <c r="J327" s="140" t="str">
        <f t="shared" si="64"/>
        <v/>
      </c>
      <c r="K327" s="112"/>
      <c r="L327" s="108"/>
      <c r="M327" s="108"/>
      <c r="N327" s="108"/>
      <c r="O327" s="18" t="str" cm="1">
        <f t="array" ref="O327">IF(K327="","",IF($O$11="Bester",LARGE(K327:N327,1),IF(AND(M327="",N327=""),"",SUM(LARGE(K327:N327,{1;2;3})))))</f>
        <v/>
      </c>
      <c r="P327" s="140" t="str">
        <f t="shared" si="65"/>
        <v/>
      </c>
      <c r="Q327" s="112"/>
      <c r="R327" s="114"/>
      <c r="S327" s="114"/>
      <c r="T327" s="114"/>
      <c r="U327" s="19" t="str" cm="1">
        <f t="array" ref="U327">IF(Q327="","",IF($U$11="Bester",LARGE(Q327:T327,1),IF(AND(S327="",T327=""),"",SUM(LARGE(Q327:T327,{1;2;3})))))</f>
        <v/>
      </c>
      <c r="V327" s="140" t="str">
        <f t="shared" si="66"/>
        <v/>
      </c>
      <c r="W327" s="17"/>
      <c r="X327" s="140" t="str">
        <f t="shared" si="67"/>
        <v/>
      </c>
      <c r="Y327" s="21"/>
      <c r="Z327" s="26" t="str">
        <f t="shared" si="59"/>
        <v/>
      </c>
      <c r="AA327" s="27" t="str">
        <f t="shared" si="60"/>
        <v/>
      </c>
      <c r="AB327" s="27" t="str">
        <f t="shared" si="61"/>
        <v/>
      </c>
      <c r="AC327" s="25" t="str">
        <f t="shared" si="62"/>
        <v/>
      </c>
      <c r="AD327" s="19" t="str">
        <f t="shared" si="68"/>
        <v/>
      </c>
      <c r="AE327" s="142" t="str">
        <f t="shared" si="69"/>
        <v/>
      </c>
      <c r="AF327" s="28" t="str">
        <f t="shared" si="70"/>
        <v/>
      </c>
      <c r="AG327" s="29" t="str">
        <f t="shared" si="71"/>
        <v/>
      </c>
      <c r="AH327" s="30" t="str">
        <f t="shared" si="72"/>
        <v/>
      </c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</row>
    <row r="328" spans="2:49" ht="18" customHeight="1" x14ac:dyDescent="0.2">
      <c r="B328" s="106">
        <v>317</v>
      </c>
      <c r="C328" s="153"/>
      <c r="D328" s="184"/>
      <c r="E328" s="184"/>
      <c r="F328" s="185"/>
      <c r="G328" s="166" t="str">
        <f t="shared" si="63"/>
        <v/>
      </c>
      <c r="H328" s="48"/>
      <c r="I328" s="17"/>
      <c r="J328" s="140" t="str">
        <f t="shared" si="64"/>
        <v/>
      </c>
      <c r="K328" s="112"/>
      <c r="L328" s="108"/>
      <c r="M328" s="108"/>
      <c r="N328" s="108"/>
      <c r="O328" s="18" t="str" cm="1">
        <f t="array" ref="O328">IF(K328="","",IF($O$11="Bester",LARGE(K328:N328,1),IF(AND(M328="",N328=""),"",SUM(LARGE(K328:N328,{1;2;3})))))</f>
        <v/>
      </c>
      <c r="P328" s="140" t="str">
        <f t="shared" si="65"/>
        <v/>
      </c>
      <c r="Q328" s="112"/>
      <c r="R328" s="114"/>
      <c r="S328" s="114"/>
      <c r="T328" s="114"/>
      <c r="U328" s="19" t="str" cm="1">
        <f t="array" ref="U328">IF(Q328="","",IF($U$11="Bester",LARGE(Q328:T328,1),IF(AND(S328="",T328=""),"",SUM(LARGE(Q328:T328,{1;2;3})))))</f>
        <v/>
      </c>
      <c r="V328" s="140" t="str">
        <f t="shared" si="66"/>
        <v/>
      </c>
      <c r="W328" s="17"/>
      <c r="X328" s="140" t="str">
        <f t="shared" si="67"/>
        <v/>
      </c>
      <c r="Y328" s="21"/>
      <c r="Z328" s="26" t="str">
        <f t="shared" ref="Z328:Z391" si="73">J328</f>
        <v/>
      </c>
      <c r="AA328" s="27" t="str">
        <f t="shared" ref="AA328:AA391" si="74">P328</f>
        <v/>
      </c>
      <c r="AB328" s="27" t="str">
        <f t="shared" ref="AB328:AB391" si="75">V328</f>
        <v/>
      </c>
      <c r="AC328" s="25" t="str">
        <f t="shared" ref="AC328:AC391" si="76">X328</f>
        <v/>
      </c>
      <c r="AD328" s="19" t="str">
        <f t="shared" si="68"/>
        <v/>
      </c>
      <c r="AE328" s="142" t="str">
        <f t="shared" si="69"/>
        <v/>
      </c>
      <c r="AF328" s="28" t="str">
        <f t="shared" si="70"/>
        <v/>
      </c>
      <c r="AG328" s="29" t="str">
        <f t="shared" si="71"/>
        <v/>
      </c>
      <c r="AH328" s="30" t="str">
        <f t="shared" si="72"/>
        <v/>
      </c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</row>
    <row r="329" spans="2:49" ht="18" customHeight="1" x14ac:dyDescent="0.2">
      <c r="B329" s="106">
        <v>318</v>
      </c>
      <c r="C329" s="153"/>
      <c r="D329" s="184"/>
      <c r="E329" s="184"/>
      <c r="F329" s="185"/>
      <c r="G329" s="166" t="str">
        <f t="shared" si="63"/>
        <v/>
      </c>
      <c r="H329" s="48"/>
      <c r="I329" s="17"/>
      <c r="J329" s="140" t="str">
        <f t="shared" si="64"/>
        <v/>
      </c>
      <c r="K329" s="112"/>
      <c r="L329" s="108"/>
      <c r="M329" s="108"/>
      <c r="N329" s="108"/>
      <c r="O329" s="18" t="str" cm="1">
        <f t="array" ref="O329">IF(K329="","",IF($O$11="Bester",LARGE(K329:N329,1),IF(AND(M329="",N329=""),"",SUM(LARGE(K329:N329,{1;2;3})))))</f>
        <v/>
      </c>
      <c r="P329" s="140" t="str">
        <f t="shared" si="65"/>
        <v/>
      </c>
      <c r="Q329" s="112"/>
      <c r="R329" s="114"/>
      <c r="S329" s="114"/>
      <c r="T329" s="114"/>
      <c r="U329" s="19" t="str" cm="1">
        <f t="array" ref="U329">IF(Q329="","",IF($U$11="Bester",LARGE(Q329:T329,1),IF(AND(S329="",T329=""),"",SUM(LARGE(Q329:T329,{1;2;3})))))</f>
        <v/>
      </c>
      <c r="V329" s="140" t="str">
        <f t="shared" si="66"/>
        <v/>
      </c>
      <c r="W329" s="17"/>
      <c r="X329" s="140" t="str">
        <f t="shared" si="67"/>
        <v/>
      </c>
      <c r="Y329" s="21"/>
      <c r="Z329" s="26" t="str">
        <f t="shared" si="73"/>
        <v/>
      </c>
      <c r="AA329" s="27" t="str">
        <f t="shared" si="74"/>
        <v/>
      </c>
      <c r="AB329" s="27" t="str">
        <f t="shared" si="75"/>
        <v/>
      </c>
      <c r="AC329" s="25" t="str">
        <f t="shared" si="76"/>
        <v/>
      </c>
      <c r="AD329" s="19" t="str">
        <f t="shared" si="68"/>
        <v/>
      </c>
      <c r="AE329" s="142" t="str">
        <f t="shared" si="69"/>
        <v/>
      </c>
      <c r="AF329" s="28" t="str">
        <f t="shared" si="70"/>
        <v/>
      </c>
      <c r="AG329" s="29" t="str">
        <f t="shared" si="71"/>
        <v/>
      </c>
      <c r="AH329" s="30" t="str">
        <f t="shared" si="72"/>
        <v/>
      </c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</row>
    <row r="330" spans="2:49" ht="18" customHeight="1" x14ac:dyDescent="0.2">
      <c r="B330" s="106">
        <v>319</v>
      </c>
      <c r="C330" s="153"/>
      <c r="D330" s="184"/>
      <c r="E330" s="184"/>
      <c r="F330" s="185"/>
      <c r="G330" s="166" t="str">
        <f t="shared" si="63"/>
        <v/>
      </c>
      <c r="H330" s="48"/>
      <c r="I330" s="17"/>
      <c r="J330" s="140" t="str">
        <f t="shared" si="64"/>
        <v/>
      </c>
      <c r="K330" s="112"/>
      <c r="L330" s="108"/>
      <c r="M330" s="108"/>
      <c r="N330" s="108"/>
      <c r="O330" s="18" t="str" cm="1">
        <f t="array" ref="O330">IF(K330="","",IF($O$11="Bester",LARGE(K330:N330,1),IF(AND(M330="",N330=""),"",SUM(LARGE(K330:N330,{1;2;3})))))</f>
        <v/>
      </c>
      <c r="P330" s="140" t="str">
        <f t="shared" si="65"/>
        <v/>
      </c>
      <c r="Q330" s="112"/>
      <c r="R330" s="114"/>
      <c r="S330" s="114"/>
      <c r="T330" s="114"/>
      <c r="U330" s="19" t="str" cm="1">
        <f t="array" ref="U330">IF(Q330="","",IF($U$11="Bester",LARGE(Q330:T330,1),IF(AND(S330="",T330=""),"",SUM(LARGE(Q330:T330,{1;2;3})))))</f>
        <v/>
      </c>
      <c r="V330" s="140" t="str">
        <f t="shared" si="66"/>
        <v/>
      </c>
      <c r="W330" s="17"/>
      <c r="X330" s="140" t="str">
        <f t="shared" si="67"/>
        <v/>
      </c>
      <c r="Y330" s="21"/>
      <c r="Z330" s="26" t="str">
        <f t="shared" si="73"/>
        <v/>
      </c>
      <c r="AA330" s="27" t="str">
        <f t="shared" si="74"/>
        <v/>
      </c>
      <c r="AB330" s="27" t="str">
        <f t="shared" si="75"/>
        <v/>
      </c>
      <c r="AC330" s="25" t="str">
        <f t="shared" si="76"/>
        <v/>
      </c>
      <c r="AD330" s="19" t="str">
        <f t="shared" si="68"/>
        <v/>
      </c>
      <c r="AE330" s="142" t="str">
        <f t="shared" si="69"/>
        <v/>
      </c>
      <c r="AF330" s="28" t="str">
        <f t="shared" si="70"/>
        <v/>
      </c>
      <c r="AG330" s="29" t="str">
        <f t="shared" si="71"/>
        <v/>
      </c>
      <c r="AH330" s="30" t="str">
        <f t="shared" si="72"/>
        <v/>
      </c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</row>
    <row r="331" spans="2:49" ht="18" customHeight="1" x14ac:dyDescent="0.2">
      <c r="B331" s="106">
        <v>320</v>
      </c>
      <c r="C331" s="153"/>
      <c r="D331" s="184"/>
      <c r="E331" s="184"/>
      <c r="F331" s="185"/>
      <c r="G331" s="166" t="str">
        <f t="shared" si="63"/>
        <v/>
      </c>
      <c r="H331" s="48"/>
      <c r="I331" s="17"/>
      <c r="J331" s="140" t="str">
        <f t="shared" si="64"/>
        <v/>
      </c>
      <c r="K331" s="112"/>
      <c r="L331" s="108"/>
      <c r="M331" s="108"/>
      <c r="N331" s="108"/>
      <c r="O331" s="18" t="str" cm="1">
        <f t="array" ref="O331">IF(K331="","",IF($O$11="Bester",LARGE(K331:N331,1),IF(AND(M331="",N331=""),"",SUM(LARGE(K331:N331,{1;2;3})))))</f>
        <v/>
      </c>
      <c r="P331" s="140" t="str">
        <f t="shared" si="65"/>
        <v/>
      </c>
      <c r="Q331" s="112"/>
      <c r="R331" s="114"/>
      <c r="S331" s="114"/>
      <c r="T331" s="114"/>
      <c r="U331" s="19" t="str" cm="1">
        <f t="array" ref="U331">IF(Q331="","",IF($U$11="Bester",LARGE(Q331:T331,1),IF(AND(S331="",T331=""),"",SUM(LARGE(Q331:T331,{1;2;3})))))</f>
        <v/>
      </c>
      <c r="V331" s="140" t="str">
        <f t="shared" si="66"/>
        <v/>
      </c>
      <c r="W331" s="17"/>
      <c r="X331" s="140" t="str">
        <f t="shared" si="67"/>
        <v/>
      </c>
      <c r="Y331" s="21"/>
      <c r="Z331" s="26" t="str">
        <f t="shared" si="73"/>
        <v/>
      </c>
      <c r="AA331" s="27" t="str">
        <f t="shared" si="74"/>
        <v/>
      </c>
      <c r="AB331" s="27" t="str">
        <f t="shared" si="75"/>
        <v/>
      </c>
      <c r="AC331" s="25" t="str">
        <f t="shared" si="76"/>
        <v/>
      </c>
      <c r="AD331" s="19" t="str">
        <f t="shared" si="68"/>
        <v/>
      </c>
      <c r="AE331" s="142" t="str">
        <f t="shared" si="69"/>
        <v/>
      </c>
      <c r="AF331" s="28" t="str">
        <f t="shared" si="70"/>
        <v/>
      </c>
      <c r="AG331" s="29" t="str">
        <f t="shared" si="71"/>
        <v/>
      </c>
      <c r="AH331" s="30" t="str">
        <f t="shared" si="72"/>
        <v/>
      </c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</row>
    <row r="332" spans="2:49" ht="18" customHeight="1" x14ac:dyDescent="0.2">
      <c r="B332" s="106">
        <v>321</v>
      </c>
      <c r="C332" s="153"/>
      <c r="D332" s="184"/>
      <c r="E332" s="184"/>
      <c r="F332" s="185"/>
      <c r="G332" s="166" t="str">
        <f t="shared" si="63"/>
        <v/>
      </c>
      <c r="H332" s="48"/>
      <c r="I332" s="17"/>
      <c r="J332" s="140" t="str">
        <f t="shared" si="64"/>
        <v/>
      </c>
      <c r="K332" s="112"/>
      <c r="L332" s="108"/>
      <c r="M332" s="108"/>
      <c r="N332" s="108"/>
      <c r="O332" s="18" t="str" cm="1">
        <f t="array" ref="O332">IF(K332="","",IF($O$11="Bester",LARGE(K332:N332,1),IF(AND(M332="",N332=""),"",SUM(LARGE(K332:N332,{1;2;3})))))</f>
        <v/>
      </c>
      <c r="P332" s="140" t="str">
        <f t="shared" si="65"/>
        <v/>
      </c>
      <c r="Q332" s="112"/>
      <c r="R332" s="114"/>
      <c r="S332" s="114"/>
      <c r="T332" s="114"/>
      <c r="U332" s="19" t="str" cm="1">
        <f t="array" ref="U332">IF(Q332="","",IF($U$11="Bester",LARGE(Q332:T332,1),IF(AND(S332="",T332=""),"",SUM(LARGE(Q332:T332,{1;2;3})))))</f>
        <v/>
      </c>
      <c r="V332" s="140" t="str">
        <f t="shared" si="66"/>
        <v/>
      </c>
      <c r="W332" s="17"/>
      <c r="X332" s="140" t="str">
        <f t="shared" si="67"/>
        <v/>
      </c>
      <c r="Y332" s="21"/>
      <c r="Z332" s="26" t="str">
        <f t="shared" si="73"/>
        <v/>
      </c>
      <c r="AA332" s="27" t="str">
        <f t="shared" si="74"/>
        <v/>
      </c>
      <c r="AB332" s="27" t="str">
        <f t="shared" si="75"/>
        <v/>
      </c>
      <c r="AC332" s="25" t="str">
        <f t="shared" si="76"/>
        <v/>
      </c>
      <c r="AD332" s="19" t="str">
        <f t="shared" si="68"/>
        <v/>
      </c>
      <c r="AE332" s="142" t="str">
        <f t="shared" si="69"/>
        <v/>
      </c>
      <c r="AF332" s="28" t="str">
        <f t="shared" si="70"/>
        <v/>
      </c>
      <c r="AG332" s="29" t="str">
        <f t="shared" si="71"/>
        <v/>
      </c>
      <c r="AH332" s="30" t="str">
        <f t="shared" si="72"/>
        <v/>
      </c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</row>
    <row r="333" spans="2:49" ht="18" customHeight="1" x14ac:dyDescent="0.2">
      <c r="B333" s="106">
        <v>322</v>
      </c>
      <c r="C333" s="153"/>
      <c r="D333" s="184"/>
      <c r="E333" s="184"/>
      <c r="F333" s="185"/>
      <c r="G333" s="166" t="str">
        <f t="shared" ref="G333:G396" si="77">IF(AE333="","",IF(AE333&lt;AO$12,"Ehren",IF(AND(AE333&gt;=AO$12,AE333&lt;=AQ$12),"Sieger","Teiln.")))</f>
        <v/>
      </c>
      <c r="H333" s="48"/>
      <c r="I333" s="17"/>
      <c r="J333" s="140" t="str">
        <f t="shared" ref="J333:J396" si="78">IF(I333="","",RANK(I333,I$12:I$608,IF($I$11="Zeit",1,IF($I$11="Punkte",0,"Fehler"))))</f>
        <v/>
      </c>
      <c r="K333" s="112"/>
      <c r="L333" s="108"/>
      <c r="M333" s="108"/>
      <c r="N333" s="108"/>
      <c r="O333" s="18" t="str" cm="1">
        <f t="array" ref="O333">IF(K333="","",IF($O$11="Bester",LARGE(K333:N333,1),IF(AND(M333="",N333=""),"",SUM(LARGE(K333:N333,{1;2;3})))))</f>
        <v/>
      </c>
      <c r="P333" s="140" t="str">
        <f t="shared" ref="P333:P396" si="79">IF(O333="","",RANK(O333,O$12:O$608,0))</f>
        <v/>
      </c>
      <c r="Q333" s="112"/>
      <c r="R333" s="114"/>
      <c r="S333" s="114"/>
      <c r="T333" s="114"/>
      <c r="U333" s="19" t="str" cm="1">
        <f t="array" ref="U333">IF(Q333="","",IF($U$11="Bester",LARGE(Q333:T333,1),IF(AND(S333="",T333=""),"",SUM(LARGE(Q333:T333,{1;2;3})))))</f>
        <v/>
      </c>
      <c r="V333" s="140" t="str">
        <f t="shared" ref="V333:V396" si="80">IF(U333="","",RANK(U333,U$12:U$608,0))</f>
        <v/>
      </c>
      <c r="W333" s="17"/>
      <c r="X333" s="140" t="str">
        <f t="shared" ref="X333:X396" si="81">IF(W333="","",RANK(W333,W$12:W$608,IF($W$11="Zeit",1,IF($W$11="Punkte",0,"Fehler"))))</f>
        <v/>
      </c>
      <c r="Y333" s="21"/>
      <c r="Z333" s="26" t="str">
        <f t="shared" si="73"/>
        <v/>
      </c>
      <c r="AA333" s="27" t="str">
        <f t="shared" si="74"/>
        <v/>
      </c>
      <c r="AB333" s="27" t="str">
        <f t="shared" si="75"/>
        <v/>
      </c>
      <c r="AC333" s="25" t="str">
        <f t="shared" si="76"/>
        <v/>
      </c>
      <c r="AD333" s="19" t="str">
        <f t="shared" ref="AD333:AD396" si="82">IF(AND(Z333="",AA333="",AB333=""),"",SUM(Z333:AC333))</f>
        <v/>
      </c>
      <c r="AE333" s="142" t="str">
        <f t="shared" ref="AE333:AE396" si="83">IF(OR(AD333="",X333="",V333="",P333="",J333=""),"",RANK(AD333,AD$12:AD$608,1))</f>
        <v/>
      </c>
      <c r="AF333" s="28" t="str">
        <f t="shared" ref="AF333:AF396" si="84">IF(AE333="","",IF(AE333&lt;AO$12,"x",""))</f>
        <v/>
      </c>
      <c r="AG333" s="29" t="str">
        <f t="shared" ref="AG333:AG396" si="85">IF(AE333="","",IF(AND(AE333&gt;=AO$12,AE333&lt;=AQ$12),"x",""))</f>
        <v/>
      </c>
      <c r="AH333" s="30" t="str">
        <f t="shared" ref="AH333:AH396" si="86">IF(AE333="","",IF(AE333&gt;=AO$13,"x",""))</f>
        <v/>
      </c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</row>
    <row r="334" spans="2:49" ht="18" customHeight="1" x14ac:dyDescent="0.2">
      <c r="B334" s="106">
        <v>323</v>
      </c>
      <c r="C334" s="153"/>
      <c r="D334" s="184"/>
      <c r="E334" s="184"/>
      <c r="F334" s="185"/>
      <c r="G334" s="166" t="str">
        <f t="shared" si="77"/>
        <v/>
      </c>
      <c r="H334" s="48"/>
      <c r="I334" s="17"/>
      <c r="J334" s="140" t="str">
        <f t="shared" si="78"/>
        <v/>
      </c>
      <c r="K334" s="112"/>
      <c r="L334" s="108"/>
      <c r="M334" s="108"/>
      <c r="N334" s="108"/>
      <c r="O334" s="18" t="str" cm="1">
        <f t="array" ref="O334">IF(K334="","",IF($O$11="Bester",LARGE(K334:N334,1),IF(AND(M334="",N334=""),"",SUM(LARGE(K334:N334,{1;2;3})))))</f>
        <v/>
      </c>
      <c r="P334" s="140" t="str">
        <f t="shared" si="79"/>
        <v/>
      </c>
      <c r="Q334" s="112"/>
      <c r="R334" s="114"/>
      <c r="S334" s="114"/>
      <c r="T334" s="114"/>
      <c r="U334" s="19" t="str" cm="1">
        <f t="array" ref="U334">IF(Q334="","",IF($U$11="Bester",LARGE(Q334:T334,1),IF(AND(S334="",T334=""),"",SUM(LARGE(Q334:T334,{1;2;3})))))</f>
        <v/>
      </c>
      <c r="V334" s="140" t="str">
        <f t="shared" si="80"/>
        <v/>
      </c>
      <c r="W334" s="17"/>
      <c r="X334" s="140" t="str">
        <f t="shared" si="81"/>
        <v/>
      </c>
      <c r="Y334" s="21"/>
      <c r="Z334" s="26" t="str">
        <f t="shared" si="73"/>
        <v/>
      </c>
      <c r="AA334" s="27" t="str">
        <f t="shared" si="74"/>
        <v/>
      </c>
      <c r="AB334" s="27" t="str">
        <f t="shared" si="75"/>
        <v/>
      </c>
      <c r="AC334" s="25" t="str">
        <f t="shared" si="76"/>
        <v/>
      </c>
      <c r="AD334" s="19" t="str">
        <f t="shared" si="82"/>
        <v/>
      </c>
      <c r="AE334" s="142" t="str">
        <f t="shared" si="83"/>
        <v/>
      </c>
      <c r="AF334" s="28" t="str">
        <f t="shared" si="84"/>
        <v/>
      </c>
      <c r="AG334" s="29" t="str">
        <f t="shared" si="85"/>
        <v/>
      </c>
      <c r="AH334" s="30" t="str">
        <f t="shared" si="86"/>
        <v/>
      </c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</row>
    <row r="335" spans="2:49" ht="18" customHeight="1" x14ac:dyDescent="0.2">
      <c r="B335" s="106">
        <v>324</v>
      </c>
      <c r="C335" s="153"/>
      <c r="D335" s="184"/>
      <c r="E335" s="184"/>
      <c r="F335" s="185"/>
      <c r="G335" s="166" t="str">
        <f t="shared" si="77"/>
        <v/>
      </c>
      <c r="H335" s="48"/>
      <c r="I335" s="17"/>
      <c r="J335" s="140" t="str">
        <f t="shared" si="78"/>
        <v/>
      </c>
      <c r="K335" s="112"/>
      <c r="L335" s="108"/>
      <c r="M335" s="108"/>
      <c r="N335" s="108"/>
      <c r="O335" s="18" t="str" cm="1">
        <f t="array" ref="O335">IF(K335="","",IF($O$11="Bester",LARGE(K335:N335,1),IF(AND(M335="",N335=""),"",SUM(LARGE(K335:N335,{1;2;3})))))</f>
        <v/>
      </c>
      <c r="P335" s="140" t="str">
        <f t="shared" si="79"/>
        <v/>
      </c>
      <c r="Q335" s="112"/>
      <c r="R335" s="114"/>
      <c r="S335" s="114"/>
      <c r="T335" s="114"/>
      <c r="U335" s="19" t="str" cm="1">
        <f t="array" ref="U335">IF(Q335="","",IF($U$11="Bester",LARGE(Q335:T335,1),IF(AND(S335="",T335=""),"",SUM(LARGE(Q335:T335,{1;2;3})))))</f>
        <v/>
      </c>
      <c r="V335" s="140" t="str">
        <f t="shared" si="80"/>
        <v/>
      </c>
      <c r="W335" s="17"/>
      <c r="X335" s="140" t="str">
        <f t="shared" si="81"/>
        <v/>
      </c>
      <c r="Y335" s="21"/>
      <c r="Z335" s="26" t="str">
        <f t="shared" si="73"/>
        <v/>
      </c>
      <c r="AA335" s="27" t="str">
        <f t="shared" si="74"/>
        <v/>
      </c>
      <c r="AB335" s="27" t="str">
        <f t="shared" si="75"/>
        <v/>
      </c>
      <c r="AC335" s="25" t="str">
        <f t="shared" si="76"/>
        <v/>
      </c>
      <c r="AD335" s="19" t="str">
        <f t="shared" si="82"/>
        <v/>
      </c>
      <c r="AE335" s="142" t="str">
        <f t="shared" si="83"/>
        <v/>
      </c>
      <c r="AF335" s="28" t="str">
        <f t="shared" si="84"/>
        <v/>
      </c>
      <c r="AG335" s="29" t="str">
        <f t="shared" si="85"/>
        <v/>
      </c>
      <c r="AH335" s="30" t="str">
        <f t="shared" si="86"/>
        <v/>
      </c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</row>
    <row r="336" spans="2:49" ht="18" customHeight="1" x14ac:dyDescent="0.2">
      <c r="B336" s="106">
        <v>325</v>
      </c>
      <c r="C336" s="153"/>
      <c r="D336" s="184"/>
      <c r="E336" s="184"/>
      <c r="F336" s="185"/>
      <c r="G336" s="166" t="str">
        <f t="shared" si="77"/>
        <v/>
      </c>
      <c r="H336" s="48"/>
      <c r="I336" s="17"/>
      <c r="J336" s="140" t="str">
        <f t="shared" si="78"/>
        <v/>
      </c>
      <c r="K336" s="112"/>
      <c r="L336" s="108"/>
      <c r="M336" s="108"/>
      <c r="N336" s="108"/>
      <c r="O336" s="18" t="str" cm="1">
        <f t="array" ref="O336">IF(K336="","",IF($O$11="Bester",LARGE(K336:N336,1),IF(AND(M336="",N336=""),"",SUM(LARGE(K336:N336,{1;2;3})))))</f>
        <v/>
      </c>
      <c r="P336" s="140" t="str">
        <f t="shared" si="79"/>
        <v/>
      </c>
      <c r="Q336" s="112"/>
      <c r="R336" s="114"/>
      <c r="S336" s="114"/>
      <c r="T336" s="114"/>
      <c r="U336" s="19" t="str" cm="1">
        <f t="array" ref="U336">IF(Q336="","",IF($U$11="Bester",LARGE(Q336:T336,1),IF(AND(S336="",T336=""),"",SUM(LARGE(Q336:T336,{1;2;3})))))</f>
        <v/>
      </c>
      <c r="V336" s="140" t="str">
        <f t="shared" si="80"/>
        <v/>
      </c>
      <c r="W336" s="17"/>
      <c r="X336" s="140" t="str">
        <f t="shared" si="81"/>
        <v/>
      </c>
      <c r="Y336" s="21"/>
      <c r="Z336" s="26" t="str">
        <f t="shared" si="73"/>
        <v/>
      </c>
      <c r="AA336" s="27" t="str">
        <f t="shared" si="74"/>
        <v/>
      </c>
      <c r="AB336" s="27" t="str">
        <f t="shared" si="75"/>
        <v/>
      </c>
      <c r="AC336" s="25" t="str">
        <f t="shared" si="76"/>
        <v/>
      </c>
      <c r="AD336" s="19" t="str">
        <f t="shared" si="82"/>
        <v/>
      </c>
      <c r="AE336" s="142" t="str">
        <f t="shared" si="83"/>
        <v/>
      </c>
      <c r="AF336" s="28" t="str">
        <f t="shared" si="84"/>
        <v/>
      </c>
      <c r="AG336" s="29" t="str">
        <f t="shared" si="85"/>
        <v/>
      </c>
      <c r="AH336" s="30" t="str">
        <f t="shared" si="86"/>
        <v/>
      </c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</row>
    <row r="337" spans="2:49" ht="18" customHeight="1" x14ac:dyDescent="0.2">
      <c r="B337" s="106">
        <v>326</v>
      </c>
      <c r="C337" s="153"/>
      <c r="D337" s="184"/>
      <c r="E337" s="184"/>
      <c r="F337" s="185"/>
      <c r="G337" s="166" t="str">
        <f t="shared" si="77"/>
        <v/>
      </c>
      <c r="H337" s="48"/>
      <c r="I337" s="17"/>
      <c r="J337" s="140" t="str">
        <f t="shared" si="78"/>
        <v/>
      </c>
      <c r="K337" s="112"/>
      <c r="L337" s="108"/>
      <c r="M337" s="108"/>
      <c r="N337" s="108"/>
      <c r="O337" s="18" t="str" cm="1">
        <f t="array" ref="O337">IF(K337="","",IF($O$11="Bester",LARGE(K337:N337,1),IF(AND(M337="",N337=""),"",SUM(LARGE(K337:N337,{1;2;3})))))</f>
        <v/>
      </c>
      <c r="P337" s="140" t="str">
        <f t="shared" si="79"/>
        <v/>
      </c>
      <c r="Q337" s="112"/>
      <c r="R337" s="114"/>
      <c r="S337" s="114"/>
      <c r="T337" s="114"/>
      <c r="U337" s="19" t="str" cm="1">
        <f t="array" ref="U337">IF(Q337="","",IF($U$11="Bester",LARGE(Q337:T337,1),IF(AND(S337="",T337=""),"",SUM(LARGE(Q337:T337,{1;2;3})))))</f>
        <v/>
      </c>
      <c r="V337" s="140" t="str">
        <f t="shared" si="80"/>
        <v/>
      </c>
      <c r="W337" s="17"/>
      <c r="X337" s="140" t="str">
        <f t="shared" si="81"/>
        <v/>
      </c>
      <c r="Y337" s="21"/>
      <c r="Z337" s="26" t="str">
        <f t="shared" si="73"/>
        <v/>
      </c>
      <c r="AA337" s="27" t="str">
        <f t="shared" si="74"/>
        <v/>
      </c>
      <c r="AB337" s="27" t="str">
        <f t="shared" si="75"/>
        <v/>
      </c>
      <c r="AC337" s="25" t="str">
        <f t="shared" si="76"/>
        <v/>
      </c>
      <c r="AD337" s="19" t="str">
        <f t="shared" si="82"/>
        <v/>
      </c>
      <c r="AE337" s="142" t="str">
        <f t="shared" si="83"/>
        <v/>
      </c>
      <c r="AF337" s="28" t="str">
        <f t="shared" si="84"/>
        <v/>
      </c>
      <c r="AG337" s="29" t="str">
        <f t="shared" si="85"/>
        <v/>
      </c>
      <c r="AH337" s="30" t="str">
        <f t="shared" si="86"/>
        <v/>
      </c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</row>
    <row r="338" spans="2:49" ht="18" customHeight="1" x14ac:dyDescent="0.2">
      <c r="B338" s="106">
        <v>327</v>
      </c>
      <c r="C338" s="153"/>
      <c r="D338" s="184"/>
      <c r="E338" s="184"/>
      <c r="F338" s="185"/>
      <c r="G338" s="166" t="str">
        <f t="shared" si="77"/>
        <v/>
      </c>
      <c r="H338" s="48"/>
      <c r="I338" s="17"/>
      <c r="J338" s="140" t="str">
        <f t="shared" si="78"/>
        <v/>
      </c>
      <c r="K338" s="112"/>
      <c r="L338" s="108"/>
      <c r="M338" s="108"/>
      <c r="N338" s="108"/>
      <c r="O338" s="18" t="str" cm="1">
        <f t="array" ref="O338">IF(K338="","",IF($O$11="Bester",LARGE(K338:N338,1),IF(AND(M338="",N338=""),"",SUM(LARGE(K338:N338,{1;2;3})))))</f>
        <v/>
      </c>
      <c r="P338" s="140" t="str">
        <f t="shared" si="79"/>
        <v/>
      </c>
      <c r="Q338" s="112"/>
      <c r="R338" s="114"/>
      <c r="S338" s="114"/>
      <c r="T338" s="114"/>
      <c r="U338" s="19" t="str" cm="1">
        <f t="array" ref="U338">IF(Q338="","",IF($U$11="Bester",LARGE(Q338:T338,1),IF(AND(S338="",T338=""),"",SUM(LARGE(Q338:T338,{1;2;3})))))</f>
        <v/>
      </c>
      <c r="V338" s="140" t="str">
        <f t="shared" si="80"/>
        <v/>
      </c>
      <c r="W338" s="17"/>
      <c r="X338" s="140" t="str">
        <f t="shared" si="81"/>
        <v/>
      </c>
      <c r="Y338" s="21"/>
      <c r="Z338" s="26" t="str">
        <f t="shared" si="73"/>
        <v/>
      </c>
      <c r="AA338" s="27" t="str">
        <f t="shared" si="74"/>
        <v/>
      </c>
      <c r="AB338" s="27" t="str">
        <f t="shared" si="75"/>
        <v/>
      </c>
      <c r="AC338" s="25" t="str">
        <f t="shared" si="76"/>
        <v/>
      </c>
      <c r="AD338" s="19" t="str">
        <f t="shared" si="82"/>
        <v/>
      </c>
      <c r="AE338" s="142" t="str">
        <f t="shared" si="83"/>
        <v/>
      </c>
      <c r="AF338" s="28" t="str">
        <f t="shared" si="84"/>
        <v/>
      </c>
      <c r="AG338" s="29" t="str">
        <f t="shared" si="85"/>
        <v/>
      </c>
      <c r="AH338" s="30" t="str">
        <f t="shared" si="86"/>
        <v/>
      </c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</row>
    <row r="339" spans="2:49" ht="18" customHeight="1" x14ac:dyDescent="0.2">
      <c r="B339" s="106">
        <v>328</v>
      </c>
      <c r="C339" s="153"/>
      <c r="D339" s="184"/>
      <c r="E339" s="184"/>
      <c r="F339" s="185"/>
      <c r="G339" s="166" t="str">
        <f t="shared" si="77"/>
        <v/>
      </c>
      <c r="H339" s="48"/>
      <c r="I339" s="17"/>
      <c r="J339" s="140" t="str">
        <f t="shared" si="78"/>
        <v/>
      </c>
      <c r="K339" s="112"/>
      <c r="L339" s="108"/>
      <c r="M339" s="108"/>
      <c r="N339" s="108"/>
      <c r="O339" s="18" t="str" cm="1">
        <f t="array" ref="O339">IF(K339="","",IF($O$11="Bester",LARGE(K339:N339,1),IF(AND(M339="",N339=""),"",SUM(LARGE(K339:N339,{1;2;3})))))</f>
        <v/>
      </c>
      <c r="P339" s="140" t="str">
        <f t="shared" si="79"/>
        <v/>
      </c>
      <c r="Q339" s="112"/>
      <c r="R339" s="114"/>
      <c r="S339" s="114"/>
      <c r="T339" s="114"/>
      <c r="U339" s="19" t="str" cm="1">
        <f t="array" ref="U339">IF(Q339="","",IF($U$11="Bester",LARGE(Q339:T339,1),IF(AND(S339="",T339=""),"",SUM(LARGE(Q339:T339,{1;2;3})))))</f>
        <v/>
      </c>
      <c r="V339" s="140" t="str">
        <f t="shared" si="80"/>
        <v/>
      </c>
      <c r="W339" s="17"/>
      <c r="X339" s="140" t="str">
        <f t="shared" si="81"/>
        <v/>
      </c>
      <c r="Y339" s="21"/>
      <c r="Z339" s="26" t="str">
        <f t="shared" si="73"/>
        <v/>
      </c>
      <c r="AA339" s="27" t="str">
        <f t="shared" si="74"/>
        <v/>
      </c>
      <c r="AB339" s="27" t="str">
        <f t="shared" si="75"/>
        <v/>
      </c>
      <c r="AC339" s="25" t="str">
        <f t="shared" si="76"/>
        <v/>
      </c>
      <c r="AD339" s="19" t="str">
        <f t="shared" si="82"/>
        <v/>
      </c>
      <c r="AE339" s="142" t="str">
        <f t="shared" si="83"/>
        <v/>
      </c>
      <c r="AF339" s="28" t="str">
        <f t="shared" si="84"/>
        <v/>
      </c>
      <c r="AG339" s="29" t="str">
        <f t="shared" si="85"/>
        <v/>
      </c>
      <c r="AH339" s="30" t="str">
        <f t="shared" si="86"/>
        <v/>
      </c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</row>
    <row r="340" spans="2:49" ht="18" customHeight="1" x14ac:dyDescent="0.2">
      <c r="B340" s="106">
        <v>329</v>
      </c>
      <c r="C340" s="153"/>
      <c r="D340" s="184"/>
      <c r="E340" s="184"/>
      <c r="F340" s="185"/>
      <c r="G340" s="166" t="str">
        <f t="shared" si="77"/>
        <v/>
      </c>
      <c r="H340" s="48"/>
      <c r="I340" s="17"/>
      <c r="J340" s="140" t="str">
        <f t="shared" si="78"/>
        <v/>
      </c>
      <c r="K340" s="112"/>
      <c r="L340" s="108"/>
      <c r="M340" s="108"/>
      <c r="N340" s="108"/>
      <c r="O340" s="18" t="str" cm="1">
        <f t="array" ref="O340">IF(K340="","",IF($O$11="Bester",LARGE(K340:N340,1),IF(AND(M340="",N340=""),"",SUM(LARGE(K340:N340,{1;2;3})))))</f>
        <v/>
      </c>
      <c r="P340" s="140" t="str">
        <f t="shared" si="79"/>
        <v/>
      </c>
      <c r="Q340" s="112"/>
      <c r="R340" s="114"/>
      <c r="S340" s="114"/>
      <c r="T340" s="114"/>
      <c r="U340" s="19" t="str" cm="1">
        <f t="array" ref="U340">IF(Q340="","",IF($U$11="Bester",LARGE(Q340:T340,1),IF(AND(S340="",T340=""),"",SUM(LARGE(Q340:T340,{1;2;3})))))</f>
        <v/>
      </c>
      <c r="V340" s="140" t="str">
        <f t="shared" si="80"/>
        <v/>
      </c>
      <c r="W340" s="17"/>
      <c r="X340" s="140" t="str">
        <f t="shared" si="81"/>
        <v/>
      </c>
      <c r="Y340" s="21"/>
      <c r="Z340" s="26" t="str">
        <f t="shared" si="73"/>
        <v/>
      </c>
      <c r="AA340" s="27" t="str">
        <f t="shared" si="74"/>
        <v/>
      </c>
      <c r="AB340" s="27" t="str">
        <f t="shared" si="75"/>
        <v/>
      </c>
      <c r="AC340" s="25" t="str">
        <f t="shared" si="76"/>
        <v/>
      </c>
      <c r="AD340" s="19" t="str">
        <f t="shared" si="82"/>
        <v/>
      </c>
      <c r="AE340" s="142" t="str">
        <f t="shared" si="83"/>
        <v/>
      </c>
      <c r="AF340" s="28" t="str">
        <f t="shared" si="84"/>
        <v/>
      </c>
      <c r="AG340" s="29" t="str">
        <f t="shared" si="85"/>
        <v/>
      </c>
      <c r="AH340" s="30" t="str">
        <f t="shared" si="86"/>
        <v/>
      </c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</row>
    <row r="341" spans="2:49" ht="18" customHeight="1" x14ac:dyDescent="0.2">
      <c r="B341" s="106">
        <v>330</v>
      </c>
      <c r="C341" s="153"/>
      <c r="D341" s="184"/>
      <c r="E341" s="184"/>
      <c r="F341" s="185"/>
      <c r="G341" s="166" t="str">
        <f t="shared" si="77"/>
        <v/>
      </c>
      <c r="H341" s="48"/>
      <c r="I341" s="17"/>
      <c r="J341" s="140" t="str">
        <f t="shared" si="78"/>
        <v/>
      </c>
      <c r="K341" s="112"/>
      <c r="L341" s="108"/>
      <c r="M341" s="108"/>
      <c r="N341" s="108"/>
      <c r="O341" s="18" t="str" cm="1">
        <f t="array" ref="O341">IF(K341="","",IF($O$11="Bester",LARGE(K341:N341,1),IF(AND(M341="",N341=""),"",SUM(LARGE(K341:N341,{1;2;3})))))</f>
        <v/>
      </c>
      <c r="P341" s="140" t="str">
        <f t="shared" si="79"/>
        <v/>
      </c>
      <c r="Q341" s="112"/>
      <c r="R341" s="114"/>
      <c r="S341" s="114"/>
      <c r="T341" s="114"/>
      <c r="U341" s="19" t="str" cm="1">
        <f t="array" ref="U341">IF(Q341="","",IF($U$11="Bester",LARGE(Q341:T341,1),IF(AND(S341="",T341=""),"",SUM(LARGE(Q341:T341,{1;2;3})))))</f>
        <v/>
      </c>
      <c r="V341" s="140" t="str">
        <f t="shared" si="80"/>
        <v/>
      </c>
      <c r="W341" s="17"/>
      <c r="X341" s="140" t="str">
        <f t="shared" si="81"/>
        <v/>
      </c>
      <c r="Y341" s="21"/>
      <c r="Z341" s="26" t="str">
        <f t="shared" si="73"/>
        <v/>
      </c>
      <c r="AA341" s="27" t="str">
        <f t="shared" si="74"/>
        <v/>
      </c>
      <c r="AB341" s="27" t="str">
        <f t="shared" si="75"/>
        <v/>
      </c>
      <c r="AC341" s="25" t="str">
        <f t="shared" si="76"/>
        <v/>
      </c>
      <c r="AD341" s="19" t="str">
        <f t="shared" si="82"/>
        <v/>
      </c>
      <c r="AE341" s="142" t="str">
        <f t="shared" si="83"/>
        <v/>
      </c>
      <c r="AF341" s="28" t="str">
        <f t="shared" si="84"/>
        <v/>
      </c>
      <c r="AG341" s="29" t="str">
        <f t="shared" si="85"/>
        <v/>
      </c>
      <c r="AH341" s="30" t="str">
        <f t="shared" si="86"/>
        <v/>
      </c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</row>
    <row r="342" spans="2:49" ht="18" customHeight="1" x14ac:dyDescent="0.2">
      <c r="B342" s="106">
        <v>331</v>
      </c>
      <c r="C342" s="153"/>
      <c r="D342" s="184"/>
      <c r="E342" s="184"/>
      <c r="F342" s="185"/>
      <c r="G342" s="166" t="str">
        <f t="shared" si="77"/>
        <v/>
      </c>
      <c r="H342" s="48"/>
      <c r="I342" s="17"/>
      <c r="J342" s="140" t="str">
        <f t="shared" si="78"/>
        <v/>
      </c>
      <c r="K342" s="112"/>
      <c r="L342" s="108"/>
      <c r="M342" s="108"/>
      <c r="N342" s="108"/>
      <c r="O342" s="18" t="str" cm="1">
        <f t="array" ref="O342">IF(K342="","",IF($O$11="Bester",LARGE(K342:N342,1),IF(AND(M342="",N342=""),"",SUM(LARGE(K342:N342,{1;2;3})))))</f>
        <v/>
      </c>
      <c r="P342" s="140" t="str">
        <f t="shared" si="79"/>
        <v/>
      </c>
      <c r="Q342" s="112"/>
      <c r="R342" s="114"/>
      <c r="S342" s="114"/>
      <c r="T342" s="114"/>
      <c r="U342" s="19" t="str" cm="1">
        <f t="array" ref="U342">IF(Q342="","",IF($U$11="Bester",LARGE(Q342:T342,1),IF(AND(S342="",T342=""),"",SUM(LARGE(Q342:T342,{1;2;3})))))</f>
        <v/>
      </c>
      <c r="V342" s="140" t="str">
        <f t="shared" si="80"/>
        <v/>
      </c>
      <c r="W342" s="17"/>
      <c r="X342" s="140" t="str">
        <f t="shared" si="81"/>
        <v/>
      </c>
      <c r="Y342" s="21"/>
      <c r="Z342" s="26" t="str">
        <f t="shared" si="73"/>
        <v/>
      </c>
      <c r="AA342" s="27" t="str">
        <f t="shared" si="74"/>
        <v/>
      </c>
      <c r="AB342" s="27" t="str">
        <f t="shared" si="75"/>
        <v/>
      </c>
      <c r="AC342" s="25" t="str">
        <f t="shared" si="76"/>
        <v/>
      </c>
      <c r="AD342" s="19" t="str">
        <f t="shared" si="82"/>
        <v/>
      </c>
      <c r="AE342" s="142" t="str">
        <f t="shared" si="83"/>
        <v/>
      </c>
      <c r="AF342" s="28" t="str">
        <f t="shared" si="84"/>
        <v/>
      </c>
      <c r="AG342" s="29" t="str">
        <f t="shared" si="85"/>
        <v/>
      </c>
      <c r="AH342" s="30" t="str">
        <f t="shared" si="86"/>
        <v/>
      </c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</row>
    <row r="343" spans="2:49" ht="18" customHeight="1" x14ac:dyDescent="0.2">
      <c r="B343" s="106">
        <v>332</v>
      </c>
      <c r="C343" s="153"/>
      <c r="D343" s="184"/>
      <c r="E343" s="184"/>
      <c r="F343" s="185"/>
      <c r="G343" s="166" t="str">
        <f t="shared" si="77"/>
        <v/>
      </c>
      <c r="H343" s="48"/>
      <c r="I343" s="17"/>
      <c r="J343" s="140" t="str">
        <f t="shared" si="78"/>
        <v/>
      </c>
      <c r="K343" s="112"/>
      <c r="L343" s="108"/>
      <c r="M343" s="108"/>
      <c r="N343" s="108"/>
      <c r="O343" s="18" t="str" cm="1">
        <f t="array" ref="O343">IF(K343="","",IF($O$11="Bester",LARGE(K343:N343,1),IF(AND(M343="",N343=""),"",SUM(LARGE(K343:N343,{1;2;3})))))</f>
        <v/>
      </c>
      <c r="P343" s="140" t="str">
        <f t="shared" si="79"/>
        <v/>
      </c>
      <c r="Q343" s="112"/>
      <c r="R343" s="114"/>
      <c r="S343" s="114"/>
      <c r="T343" s="114"/>
      <c r="U343" s="19" t="str" cm="1">
        <f t="array" ref="U343">IF(Q343="","",IF($U$11="Bester",LARGE(Q343:T343,1),IF(AND(S343="",T343=""),"",SUM(LARGE(Q343:T343,{1;2;3})))))</f>
        <v/>
      </c>
      <c r="V343" s="140" t="str">
        <f t="shared" si="80"/>
        <v/>
      </c>
      <c r="W343" s="17"/>
      <c r="X343" s="140" t="str">
        <f t="shared" si="81"/>
        <v/>
      </c>
      <c r="Y343" s="21"/>
      <c r="Z343" s="26" t="str">
        <f t="shared" si="73"/>
        <v/>
      </c>
      <c r="AA343" s="27" t="str">
        <f t="shared" si="74"/>
        <v/>
      </c>
      <c r="AB343" s="27" t="str">
        <f t="shared" si="75"/>
        <v/>
      </c>
      <c r="AC343" s="25" t="str">
        <f t="shared" si="76"/>
        <v/>
      </c>
      <c r="AD343" s="19" t="str">
        <f t="shared" si="82"/>
        <v/>
      </c>
      <c r="AE343" s="142" t="str">
        <f t="shared" si="83"/>
        <v/>
      </c>
      <c r="AF343" s="28" t="str">
        <f t="shared" si="84"/>
        <v/>
      </c>
      <c r="AG343" s="29" t="str">
        <f t="shared" si="85"/>
        <v/>
      </c>
      <c r="AH343" s="30" t="str">
        <f t="shared" si="86"/>
        <v/>
      </c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</row>
    <row r="344" spans="2:49" ht="18" customHeight="1" x14ac:dyDescent="0.2">
      <c r="B344" s="106">
        <v>333</v>
      </c>
      <c r="C344" s="153"/>
      <c r="D344" s="184"/>
      <c r="E344" s="184"/>
      <c r="F344" s="185"/>
      <c r="G344" s="166" t="str">
        <f t="shared" si="77"/>
        <v/>
      </c>
      <c r="H344" s="48"/>
      <c r="I344" s="17"/>
      <c r="J344" s="140" t="str">
        <f t="shared" si="78"/>
        <v/>
      </c>
      <c r="K344" s="112"/>
      <c r="L344" s="108"/>
      <c r="M344" s="108"/>
      <c r="N344" s="108"/>
      <c r="O344" s="18" t="str" cm="1">
        <f t="array" ref="O344">IF(K344="","",IF($O$11="Bester",LARGE(K344:N344,1),IF(AND(M344="",N344=""),"",SUM(LARGE(K344:N344,{1;2;3})))))</f>
        <v/>
      </c>
      <c r="P344" s="140" t="str">
        <f t="shared" si="79"/>
        <v/>
      </c>
      <c r="Q344" s="112"/>
      <c r="R344" s="114"/>
      <c r="S344" s="114"/>
      <c r="T344" s="114"/>
      <c r="U344" s="19" t="str" cm="1">
        <f t="array" ref="U344">IF(Q344="","",IF($U$11="Bester",LARGE(Q344:T344,1),IF(AND(S344="",T344=""),"",SUM(LARGE(Q344:T344,{1;2;3})))))</f>
        <v/>
      </c>
      <c r="V344" s="140" t="str">
        <f t="shared" si="80"/>
        <v/>
      </c>
      <c r="W344" s="17"/>
      <c r="X344" s="140" t="str">
        <f t="shared" si="81"/>
        <v/>
      </c>
      <c r="Y344" s="21"/>
      <c r="Z344" s="26" t="str">
        <f t="shared" si="73"/>
        <v/>
      </c>
      <c r="AA344" s="27" t="str">
        <f t="shared" si="74"/>
        <v/>
      </c>
      <c r="AB344" s="27" t="str">
        <f t="shared" si="75"/>
        <v/>
      </c>
      <c r="AC344" s="25" t="str">
        <f t="shared" si="76"/>
        <v/>
      </c>
      <c r="AD344" s="19" t="str">
        <f t="shared" si="82"/>
        <v/>
      </c>
      <c r="AE344" s="142" t="str">
        <f t="shared" si="83"/>
        <v/>
      </c>
      <c r="AF344" s="28" t="str">
        <f t="shared" si="84"/>
        <v/>
      </c>
      <c r="AG344" s="29" t="str">
        <f t="shared" si="85"/>
        <v/>
      </c>
      <c r="AH344" s="30" t="str">
        <f t="shared" si="86"/>
        <v/>
      </c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</row>
    <row r="345" spans="2:49" ht="18" customHeight="1" x14ac:dyDescent="0.2">
      <c r="B345" s="106">
        <v>334</v>
      </c>
      <c r="C345" s="153"/>
      <c r="D345" s="184"/>
      <c r="E345" s="184"/>
      <c r="F345" s="185"/>
      <c r="G345" s="166" t="str">
        <f t="shared" si="77"/>
        <v/>
      </c>
      <c r="H345" s="48"/>
      <c r="I345" s="17"/>
      <c r="J345" s="140" t="str">
        <f t="shared" si="78"/>
        <v/>
      </c>
      <c r="K345" s="112"/>
      <c r="L345" s="108"/>
      <c r="M345" s="108"/>
      <c r="N345" s="108"/>
      <c r="O345" s="18" t="str" cm="1">
        <f t="array" ref="O345">IF(K345="","",IF($O$11="Bester",LARGE(K345:N345,1),IF(AND(M345="",N345=""),"",SUM(LARGE(K345:N345,{1;2;3})))))</f>
        <v/>
      </c>
      <c r="P345" s="140" t="str">
        <f t="shared" si="79"/>
        <v/>
      </c>
      <c r="Q345" s="112"/>
      <c r="R345" s="114"/>
      <c r="S345" s="114"/>
      <c r="T345" s="114"/>
      <c r="U345" s="19" t="str" cm="1">
        <f t="array" ref="U345">IF(Q345="","",IF($U$11="Bester",LARGE(Q345:T345,1),IF(AND(S345="",T345=""),"",SUM(LARGE(Q345:T345,{1;2;3})))))</f>
        <v/>
      </c>
      <c r="V345" s="140" t="str">
        <f t="shared" si="80"/>
        <v/>
      </c>
      <c r="W345" s="17"/>
      <c r="X345" s="140" t="str">
        <f t="shared" si="81"/>
        <v/>
      </c>
      <c r="Y345" s="21"/>
      <c r="Z345" s="26" t="str">
        <f t="shared" si="73"/>
        <v/>
      </c>
      <c r="AA345" s="27" t="str">
        <f t="shared" si="74"/>
        <v/>
      </c>
      <c r="AB345" s="27" t="str">
        <f t="shared" si="75"/>
        <v/>
      </c>
      <c r="AC345" s="25" t="str">
        <f t="shared" si="76"/>
        <v/>
      </c>
      <c r="AD345" s="19" t="str">
        <f t="shared" si="82"/>
        <v/>
      </c>
      <c r="AE345" s="142" t="str">
        <f t="shared" si="83"/>
        <v/>
      </c>
      <c r="AF345" s="28" t="str">
        <f t="shared" si="84"/>
        <v/>
      </c>
      <c r="AG345" s="29" t="str">
        <f t="shared" si="85"/>
        <v/>
      </c>
      <c r="AH345" s="30" t="str">
        <f t="shared" si="86"/>
        <v/>
      </c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</row>
    <row r="346" spans="2:49" ht="18" customHeight="1" x14ac:dyDescent="0.2">
      <c r="B346" s="106">
        <v>335</v>
      </c>
      <c r="C346" s="153"/>
      <c r="D346" s="184"/>
      <c r="E346" s="184"/>
      <c r="F346" s="185"/>
      <c r="G346" s="166" t="str">
        <f t="shared" si="77"/>
        <v/>
      </c>
      <c r="H346" s="48"/>
      <c r="I346" s="17"/>
      <c r="J346" s="140" t="str">
        <f t="shared" si="78"/>
        <v/>
      </c>
      <c r="K346" s="112"/>
      <c r="L346" s="108"/>
      <c r="M346" s="108"/>
      <c r="N346" s="108"/>
      <c r="O346" s="18" t="str" cm="1">
        <f t="array" ref="O346">IF(K346="","",IF($O$11="Bester",LARGE(K346:N346,1),IF(AND(M346="",N346=""),"",SUM(LARGE(K346:N346,{1;2;3})))))</f>
        <v/>
      </c>
      <c r="P346" s="140" t="str">
        <f t="shared" si="79"/>
        <v/>
      </c>
      <c r="Q346" s="112"/>
      <c r="R346" s="114"/>
      <c r="S346" s="114"/>
      <c r="T346" s="114"/>
      <c r="U346" s="19" t="str" cm="1">
        <f t="array" ref="U346">IF(Q346="","",IF($U$11="Bester",LARGE(Q346:T346,1),IF(AND(S346="",T346=""),"",SUM(LARGE(Q346:T346,{1;2;3})))))</f>
        <v/>
      </c>
      <c r="V346" s="140" t="str">
        <f t="shared" si="80"/>
        <v/>
      </c>
      <c r="W346" s="17"/>
      <c r="X346" s="140" t="str">
        <f t="shared" si="81"/>
        <v/>
      </c>
      <c r="Y346" s="21"/>
      <c r="Z346" s="26" t="str">
        <f t="shared" si="73"/>
        <v/>
      </c>
      <c r="AA346" s="27" t="str">
        <f t="shared" si="74"/>
        <v/>
      </c>
      <c r="AB346" s="27" t="str">
        <f t="shared" si="75"/>
        <v/>
      </c>
      <c r="AC346" s="25" t="str">
        <f t="shared" si="76"/>
        <v/>
      </c>
      <c r="AD346" s="19" t="str">
        <f t="shared" si="82"/>
        <v/>
      </c>
      <c r="AE346" s="142" t="str">
        <f t="shared" si="83"/>
        <v/>
      </c>
      <c r="AF346" s="28" t="str">
        <f t="shared" si="84"/>
        <v/>
      </c>
      <c r="AG346" s="29" t="str">
        <f t="shared" si="85"/>
        <v/>
      </c>
      <c r="AH346" s="30" t="str">
        <f t="shared" si="86"/>
        <v/>
      </c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</row>
    <row r="347" spans="2:49" ht="18" customHeight="1" x14ac:dyDescent="0.2">
      <c r="B347" s="106">
        <v>336</v>
      </c>
      <c r="C347" s="153"/>
      <c r="D347" s="184"/>
      <c r="E347" s="184"/>
      <c r="F347" s="185"/>
      <c r="G347" s="166" t="str">
        <f t="shared" si="77"/>
        <v/>
      </c>
      <c r="H347" s="48"/>
      <c r="I347" s="17"/>
      <c r="J347" s="140" t="str">
        <f t="shared" si="78"/>
        <v/>
      </c>
      <c r="K347" s="112"/>
      <c r="L347" s="108"/>
      <c r="M347" s="108"/>
      <c r="N347" s="108"/>
      <c r="O347" s="18" t="str" cm="1">
        <f t="array" ref="O347">IF(K347="","",IF($O$11="Bester",LARGE(K347:N347,1),IF(AND(M347="",N347=""),"",SUM(LARGE(K347:N347,{1;2;3})))))</f>
        <v/>
      </c>
      <c r="P347" s="140" t="str">
        <f t="shared" si="79"/>
        <v/>
      </c>
      <c r="Q347" s="112"/>
      <c r="R347" s="114"/>
      <c r="S347" s="114"/>
      <c r="T347" s="114"/>
      <c r="U347" s="19" t="str" cm="1">
        <f t="array" ref="U347">IF(Q347="","",IF($U$11="Bester",LARGE(Q347:T347,1),IF(AND(S347="",T347=""),"",SUM(LARGE(Q347:T347,{1;2;3})))))</f>
        <v/>
      </c>
      <c r="V347" s="140" t="str">
        <f t="shared" si="80"/>
        <v/>
      </c>
      <c r="W347" s="17"/>
      <c r="X347" s="140" t="str">
        <f t="shared" si="81"/>
        <v/>
      </c>
      <c r="Y347" s="21"/>
      <c r="Z347" s="26" t="str">
        <f t="shared" si="73"/>
        <v/>
      </c>
      <c r="AA347" s="27" t="str">
        <f t="shared" si="74"/>
        <v/>
      </c>
      <c r="AB347" s="27" t="str">
        <f t="shared" si="75"/>
        <v/>
      </c>
      <c r="AC347" s="25" t="str">
        <f t="shared" si="76"/>
        <v/>
      </c>
      <c r="AD347" s="19" t="str">
        <f t="shared" si="82"/>
        <v/>
      </c>
      <c r="AE347" s="142" t="str">
        <f t="shared" si="83"/>
        <v/>
      </c>
      <c r="AF347" s="28" t="str">
        <f t="shared" si="84"/>
        <v/>
      </c>
      <c r="AG347" s="29" t="str">
        <f t="shared" si="85"/>
        <v/>
      </c>
      <c r="AH347" s="30" t="str">
        <f t="shared" si="86"/>
        <v/>
      </c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</row>
    <row r="348" spans="2:49" ht="18" customHeight="1" x14ac:dyDescent="0.2">
      <c r="B348" s="106">
        <v>337</v>
      </c>
      <c r="C348" s="153"/>
      <c r="D348" s="184"/>
      <c r="E348" s="184"/>
      <c r="F348" s="185"/>
      <c r="G348" s="166" t="str">
        <f t="shared" si="77"/>
        <v/>
      </c>
      <c r="H348" s="48"/>
      <c r="I348" s="17"/>
      <c r="J348" s="140" t="str">
        <f t="shared" si="78"/>
        <v/>
      </c>
      <c r="K348" s="112"/>
      <c r="L348" s="108"/>
      <c r="M348" s="108"/>
      <c r="N348" s="108"/>
      <c r="O348" s="18" t="str" cm="1">
        <f t="array" ref="O348">IF(K348="","",IF($O$11="Bester",LARGE(K348:N348,1),IF(AND(M348="",N348=""),"",SUM(LARGE(K348:N348,{1;2;3})))))</f>
        <v/>
      </c>
      <c r="P348" s="140" t="str">
        <f t="shared" si="79"/>
        <v/>
      </c>
      <c r="Q348" s="112"/>
      <c r="R348" s="114"/>
      <c r="S348" s="114"/>
      <c r="T348" s="114"/>
      <c r="U348" s="19" t="str" cm="1">
        <f t="array" ref="U348">IF(Q348="","",IF($U$11="Bester",LARGE(Q348:T348,1),IF(AND(S348="",T348=""),"",SUM(LARGE(Q348:T348,{1;2;3})))))</f>
        <v/>
      </c>
      <c r="V348" s="140" t="str">
        <f t="shared" si="80"/>
        <v/>
      </c>
      <c r="W348" s="17"/>
      <c r="X348" s="140" t="str">
        <f t="shared" si="81"/>
        <v/>
      </c>
      <c r="Y348" s="21"/>
      <c r="Z348" s="26" t="str">
        <f t="shared" si="73"/>
        <v/>
      </c>
      <c r="AA348" s="27" t="str">
        <f t="shared" si="74"/>
        <v/>
      </c>
      <c r="AB348" s="27" t="str">
        <f t="shared" si="75"/>
        <v/>
      </c>
      <c r="AC348" s="25" t="str">
        <f t="shared" si="76"/>
        <v/>
      </c>
      <c r="AD348" s="19" t="str">
        <f t="shared" si="82"/>
        <v/>
      </c>
      <c r="AE348" s="142" t="str">
        <f t="shared" si="83"/>
        <v/>
      </c>
      <c r="AF348" s="28" t="str">
        <f t="shared" si="84"/>
        <v/>
      </c>
      <c r="AG348" s="29" t="str">
        <f t="shared" si="85"/>
        <v/>
      </c>
      <c r="AH348" s="30" t="str">
        <f t="shared" si="86"/>
        <v/>
      </c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</row>
    <row r="349" spans="2:49" ht="18" customHeight="1" x14ac:dyDescent="0.2">
      <c r="B349" s="106">
        <v>338</v>
      </c>
      <c r="C349" s="153"/>
      <c r="D349" s="184"/>
      <c r="E349" s="184"/>
      <c r="F349" s="185"/>
      <c r="G349" s="166" t="str">
        <f t="shared" si="77"/>
        <v/>
      </c>
      <c r="H349" s="48"/>
      <c r="I349" s="17"/>
      <c r="J349" s="140" t="str">
        <f t="shared" si="78"/>
        <v/>
      </c>
      <c r="K349" s="112"/>
      <c r="L349" s="108"/>
      <c r="M349" s="108"/>
      <c r="N349" s="108"/>
      <c r="O349" s="18" t="str" cm="1">
        <f t="array" ref="O349">IF(K349="","",IF($O$11="Bester",LARGE(K349:N349,1),IF(AND(M349="",N349=""),"",SUM(LARGE(K349:N349,{1;2;3})))))</f>
        <v/>
      </c>
      <c r="P349" s="140" t="str">
        <f t="shared" si="79"/>
        <v/>
      </c>
      <c r="Q349" s="112"/>
      <c r="R349" s="114"/>
      <c r="S349" s="114"/>
      <c r="T349" s="114"/>
      <c r="U349" s="19" t="str" cm="1">
        <f t="array" ref="U349">IF(Q349="","",IF($U$11="Bester",LARGE(Q349:T349,1),IF(AND(S349="",T349=""),"",SUM(LARGE(Q349:T349,{1;2;3})))))</f>
        <v/>
      </c>
      <c r="V349" s="140" t="str">
        <f t="shared" si="80"/>
        <v/>
      </c>
      <c r="W349" s="17"/>
      <c r="X349" s="140" t="str">
        <f t="shared" si="81"/>
        <v/>
      </c>
      <c r="Y349" s="21"/>
      <c r="Z349" s="26" t="str">
        <f t="shared" si="73"/>
        <v/>
      </c>
      <c r="AA349" s="27" t="str">
        <f t="shared" si="74"/>
        <v/>
      </c>
      <c r="AB349" s="27" t="str">
        <f t="shared" si="75"/>
        <v/>
      </c>
      <c r="AC349" s="25" t="str">
        <f t="shared" si="76"/>
        <v/>
      </c>
      <c r="AD349" s="19" t="str">
        <f t="shared" si="82"/>
        <v/>
      </c>
      <c r="AE349" s="142" t="str">
        <f t="shared" si="83"/>
        <v/>
      </c>
      <c r="AF349" s="28" t="str">
        <f t="shared" si="84"/>
        <v/>
      </c>
      <c r="AG349" s="29" t="str">
        <f t="shared" si="85"/>
        <v/>
      </c>
      <c r="AH349" s="30" t="str">
        <f t="shared" si="86"/>
        <v/>
      </c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</row>
    <row r="350" spans="2:49" ht="18" customHeight="1" x14ac:dyDescent="0.2">
      <c r="B350" s="106">
        <v>339</v>
      </c>
      <c r="C350" s="153"/>
      <c r="D350" s="184"/>
      <c r="E350" s="184"/>
      <c r="F350" s="185"/>
      <c r="G350" s="166" t="str">
        <f t="shared" si="77"/>
        <v/>
      </c>
      <c r="H350" s="48"/>
      <c r="I350" s="17"/>
      <c r="J350" s="140" t="str">
        <f t="shared" si="78"/>
        <v/>
      </c>
      <c r="K350" s="112"/>
      <c r="L350" s="108"/>
      <c r="M350" s="108"/>
      <c r="N350" s="108"/>
      <c r="O350" s="18" t="str" cm="1">
        <f t="array" ref="O350">IF(K350="","",IF($O$11="Bester",LARGE(K350:N350,1),IF(AND(M350="",N350=""),"",SUM(LARGE(K350:N350,{1;2;3})))))</f>
        <v/>
      </c>
      <c r="P350" s="140" t="str">
        <f t="shared" si="79"/>
        <v/>
      </c>
      <c r="Q350" s="112"/>
      <c r="R350" s="114"/>
      <c r="S350" s="114"/>
      <c r="T350" s="114"/>
      <c r="U350" s="19" t="str" cm="1">
        <f t="array" ref="U350">IF(Q350="","",IF($U$11="Bester",LARGE(Q350:T350,1),IF(AND(S350="",T350=""),"",SUM(LARGE(Q350:T350,{1;2;3})))))</f>
        <v/>
      </c>
      <c r="V350" s="140" t="str">
        <f t="shared" si="80"/>
        <v/>
      </c>
      <c r="W350" s="17"/>
      <c r="X350" s="140" t="str">
        <f t="shared" si="81"/>
        <v/>
      </c>
      <c r="Y350" s="21"/>
      <c r="Z350" s="26" t="str">
        <f t="shared" si="73"/>
        <v/>
      </c>
      <c r="AA350" s="27" t="str">
        <f t="shared" si="74"/>
        <v/>
      </c>
      <c r="AB350" s="27" t="str">
        <f t="shared" si="75"/>
        <v/>
      </c>
      <c r="AC350" s="25" t="str">
        <f t="shared" si="76"/>
        <v/>
      </c>
      <c r="AD350" s="19" t="str">
        <f t="shared" si="82"/>
        <v/>
      </c>
      <c r="AE350" s="142" t="str">
        <f t="shared" si="83"/>
        <v/>
      </c>
      <c r="AF350" s="28" t="str">
        <f t="shared" si="84"/>
        <v/>
      </c>
      <c r="AG350" s="29" t="str">
        <f t="shared" si="85"/>
        <v/>
      </c>
      <c r="AH350" s="30" t="str">
        <f t="shared" si="86"/>
        <v/>
      </c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</row>
    <row r="351" spans="2:49" ht="18" customHeight="1" x14ac:dyDescent="0.2">
      <c r="B351" s="106">
        <v>340</v>
      </c>
      <c r="C351" s="153"/>
      <c r="D351" s="184"/>
      <c r="E351" s="184"/>
      <c r="F351" s="185"/>
      <c r="G351" s="166" t="str">
        <f t="shared" si="77"/>
        <v/>
      </c>
      <c r="H351" s="48"/>
      <c r="I351" s="17"/>
      <c r="J351" s="140" t="str">
        <f t="shared" si="78"/>
        <v/>
      </c>
      <c r="K351" s="112"/>
      <c r="L351" s="108"/>
      <c r="M351" s="108"/>
      <c r="N351" s="108"/>
      <c r="O351" s="18" t="str" cm="1">
        <f t="array" ref="O351">IF(K351="","",IF($O$11="Bester",LARGE(K351:N351,1),IF(AND(M351="",N351=""),"",SUM(LARGE(K351:N351,{1;2;3})))))</f>
        <v/>
      </c>
      <c r="P351" s="140" t="str">
        <f t="shared" si="79"/>
        <v/>
      </c>
      <c r="Q351" s="112"/>
      <c r="R351" s="114"/>
      <c r="S351" s="114"/>
      <c r="T351" s="114"/>
      <c r="U351" s="19" t="str" cm="1">
        <f t="array" ref="U351">IF(Q351="","",IF($U$11="Bester",LARGE(Q351:T351,1),IF(AND(S351="",T351=""),"",SUM(LARGE(Q351:T351,{1;2;3})))))</f>
        <v/>
      </c>
      <c r="V351" s="140" t="str">
        <f t="shared" si="80"/>
        <v/>
      </c>
      <c r="W351" s="17"/>
      <c r="X351" s="140" t="str">
        <f t="shared" si="81"/>
        <v/>
      </c>
      <c r="Y351" s="21"/>
      <c r="Z351" s="26" t="str">
        <f t="shared" si="73"/>
        <v/>
      </c>
      <c r="AA351" s="27" t="str">
        <f t="shared" si="74"/>
        <v/>
      </c>
      <c r="AB351" s="27" t="str">
        <f t="shared" si="75"/>
        <v/>
      </c>
      <c r="AC351" s="25" t="str">
        <f t="shared" si="76"/>
        <v/>
      </c>
      <c r="AD351" s="19" t="str">
        <f t="shared" si="82"/>
        <v/>
      </c>
      <c r="AE351" s="142" t="str">
        <f t="shared" si="83"/>
        <v/>
      </c>
      <c r="AF351" s="28" t="str">
        <f t="shared" si="84"/>
        <v/>
      </c>
      <c r="AG351" s="29" t="str">
        <f t="shared" si="85"/>
        <v/>
      </c>
      <c r="AH351" s="30" t="str">
        <f t="shared" si="86"/>
        <v/>
      </c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</row>
    <row r="352" spans="2:49" ht="18" customHeight="1" x14ac:dyDescent="0.2">
      <c r="B352" s="106">
        <v>341</v>
      </c>
      <c r="C352" s="153"/>
      <c r="D352" s="184"/>
      <c r="E352" s="184"/>
      <c r="F352" s="185"/>
      <c r="G352" s="166" t="str">
        <f t="shared" si="77"/>
        <v/>
      </c>
      <c r="H352" s="48"/>
      <c r="I352" s="17"/>
      <c r="J352" s="140" t="str">
        <f t="shared" si="78"/>
        <v/>
      </c>
      <c r="K352" s="112"/>
      <c r="L352" s="108"/>
      <c r="M352" s="108"/>
      <c r="N352" s="108"/>
      <c r="O352" s="18" t="str" cm="1">
        <f t="array" ref="O352">IF(K352="","",IF($O$11="Bester",LARGE(K352:N352,1),IF(AND(M352="",N352=""),"",SUM(LARGE(K352:N352,{1;2;3})))))</f>
        <v/>
      </c>
      <c r="P352" s="140" t="str">
        <f t="shared" si="79"/>
        <v/>
      </c>
      <c r="Q352" s="112"/>
      <c r="R352" s="114"/>
      <c r="S352" s="114"/>
      <c r="T352" s="114"/>
      <c r="U352" s="19" t="str" cm="1">
        <f t="array" ref="U352">IF(Q352="","",IF($U$11="Bester",LARGE(Q352:T352,1),IF(AND(S352="",T352=""),"",SUM(LARGE(Q352:T352,{1;2;3})))))</f>
        <v/>
      </c>
      <c r="V352" s="140" t="str">
        <f t="shared" si="80"/>
        <v/>
      </c>
      <c r="W352" s="17"/>
      <c r="X352" s="140" t="str">
        <f t="shared" si="81"/>
        <v/>
      </c>
      <c r="Y352" s="21"/>
      <c r="Z352" s="26" t="str">
        <f t="shared" si="73"/>
        <v/>
      </c>
      <c r="AA352" s="27" t="str">
        <f t="shared" si="74"/>
        <v/>
      </c>
      <c r="AB352" s="27" t="str">
        <f t="shared" si="75"/>
        <v/>
      </c>
      <c r="AC352" s="25" t="str">
        <f t="shared" si="76"/>
        <v/>
      </c>
      <c r="AD352" s="19" t="str">
        <f t="shared" si="82"/>
        <v/>
      </c>
      <c r="AE352" s="142" t="str">
        <f t="shared" si="83"/>
        <v/>
      </c>
      <c r="AF352" s="28" t="str">
        <f t="shared" si="84"/>
        <v/>
      </c>
      <c r="AG352" s="29" t="str">
        <f t="shared" si="85"/>
        <v/>
      </c>
      <c r="AH352" s="30" t="str">
        <f t="shared" si="86"/>
        <v/>
      </c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</row>
    <row r="353" spans="2:49" ht="18" customHeight="1" x14ac:dyDescent="0.2">
      <c r="B353" s="106">
        <v>342</v>
      </c>
      <c r="C353" s="153"/>
      <c r="D353" s="184"/>
      <c r="E353" s="184"/>
      <c r="F353" s="185"/>
      <c r="G353" s="166" t="str">
        <f t="shared" si="77"/>
        <v/>
      </c>
      <c r="H353" s="48"/>
      <c r="I353" s="17"/>
      <c r="J353" s="140" t="str">
        <f t="shared" si="78"/>
        <v/>
      </c>
      <c r="K353" s="112"/>
      <c r="L353" s="108"/>
      <c r="M353" s="108"/>
      <c r="N353" s="108"/>
      <c r="O353" s="18" t="str" cm="1">
        <f t="array" ref="O353">IF(K353="","",IF($O$11="Bester",LARGE(K353:N353,1),IF(AND(M353="",N353=""),"",SUM(LARGE(K353:N353,{1;2;3})))))</f>
        <v/>
      </c>
      <c r="P353" s="140" t="str">
        <f t="shared" si="79"/>
        <v/>
      </c>
      <c r="Q353" s="112"/>
      <c r="R353" s="114"/>
      <c r="S353" s="114"/>
      <c r="T353" s="114"/>
      <c r="U353" s="19" t="str" cm="1">
        <f t="array" ref="U353">IF(Q353="","",IF($U$11="Bester",LARGE(Q353:T353,1),IF(AND(S353="",T353=""),"",SUM(LARGE(Q353:T353,{1;2;3})))))</f>
        <v/>
      </c>
      <c r="V353" s="140" t="str">
        <f t="shared" si="80"/>
        <v/>
      </c>
      <c r="W353" s="17"/>
      <c r="X353" s="140" t="str">
        <f t="shared" si="81"/>
        <v/>
      </c>
      <c r="Y353" s="21"/>
      <c r="Z353" s="26" t="str">
        <f t="shared" si="73"/>
        <v/>
      </c>
      <c r="AA353" s="27" t="str">
        <f t="shared" si="74"/>
        <v/>
      </c>
      <c r="AB353" s="27" t="str">
        <f t="shared" si="75"/>
        <v/>
      </c>
      <c r="AC353" s="25" t="str">
        <f t="shared" si="76"/>
        <v/>
      </c>
      <c r="AD353" s="19" t="str">
        <f t="shared" si="82"/>
        <v/>
      </c>
      <c r="AE353" s="142" t="str">
        <f t="shared" si="83"/>
        <v/>
      </c>
      <c r="AF353" s="28" t="str">
        <f t="shared" si="84"/>
        <v/>
      </c>
      <c r="AG353" s="29" t="str">
        <f t="shared" si="85"/>
        <v/>
      </c>
      <c r="AH353" s="30" t="str">
        <f t="shared" si="86"/>
        <v/>
      </c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</row>
    <row r="354" spans="2:49" ht="18" customHeight="1" x14ac:dyDescent="0.2">
      <c r="B354" s="106">
        <v>343</v>
      </c>
      <c r="C354" s="153"/>
      <c r="D354" s="184"/>
      <c r="E354" s="184"/>
      <c r="F354" s="185"/>
      <c r="G354" s="166" t="str">
        <f t="shared" si="77"/>
        <v/>
      </c>
      <c r="H354" s="48"/>
      <c r="I354" s="17"/>
      <c r="J354" s="140" t="str">
        <f t="shared" si="78"/>
        <v/>
      </c>
      <c r="K354" s="112"/>
      <c r="L354" s="108"/>
      <c r="M354" s="108"/>
      <c r="N354" s="108"/>
      <c r="O354" s="18" t="str" cm="1">
        <f t="array" ref="O354">IF(K354="","",IF($O$11="Bester",LARGE(K354:N354,1),IF(AND(M354="",N354=""),"",SUM(LARGE(K354:N354,{1;2;3})))))</f>
        <v/>
      </c>
      <c r="P354" s="140" t="str">
        <f t="shared" si="79"/>
        <v/>
      </c>
      <c r="Q354" s="112"/>
      <c r="R354" s="114"/>
      <c r="S354" s="114"/>
      <c r="T354" s="114"/>
      <c r="U354" s="19" t="str" cm="1">
        <f t="array" ref="U354">IF(Q354="","",IF($U$11="Bester",LARGE(Q354:T354,1),IF(AND(S354="",T354=""),"",SUM(LARGE(Q354:T354,{1;2;3})))))</f>
        <v/>
      </c>
      <c r="V354" s="140" t="str">
        <f t="shared" si="80"/>
        <v/>
      </c>
      <c r="W354" s="17"/>
      <c r="X354" s="140" t="str">
        <f t="shared" si="81"/>
        <v/>
      </c>
      <c r="Y354" s="21"/>
      <c r="Z354" s="26" t="str">
        <f t="shared" si="73"/>
        <v/>
      </c>
      <c r="AA354" s="27" t="str">
        <f t="shared" si="74"/>
        <v/>
      </c>
      <c r="AB354" s="27" t="str">
        <f t="shared" si="75"/>
        <v/>
      </c>
      <c r="AC354" s="25" t="str">
        <f t="shared" si="76"/>
        <v/>
      </c>
      <c r="AD354" s="19" t="str">
        <f t="shared" si="82"/>
        <v/>
      </c>
      <c r="AE354" s="142" t="str">
        <f t="shared" si="83"/>
        <v/>
      </c>
      <c r="AF354" s="28" t="str">
        <f t="shared" si="84"/>
        <v/>
      </c>
      <c r="AG354" s="29" t="str">
        <f t="shared" si="85"/>
        <v/>
      </c>
      <c r="AH354" s="30" t="str">
        <f t="shared" si="86"/>
        <v/>
      </c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</row>
    <row r="355" spans="2:49" ht="18" customHeight="1" x14ac:dyDescent="0.2">
      <c r="B355" s="106">
        <v>344</v>
      </c>
      <c r="C355" s="153"/>
      <c r="D355" s="184"/>
      <c r="E355" s="184"/>
      <c r="F355" s="185"/>
      <c r="G355" s="166" t="str">
        <f t="shared" si="77"/>
        <v/>
      </c>
      <c r="H355" s="48"/>
      <c r="I355" s="17"/>
      <c r="J355" s="140" t="str">
        <f t="shared" si="78"/>
        <v/>
      </c>
      <c r="K355" s="112"/>
      <c r="L355" s="108"/>
      <c r="M355" s="108"/>
      <c r="N355" s="108"/>
      <c r="O355" s="18" t="str" cm="1">
        <f t="array" ref="O355">IF(K355="","",IF($O$11="Bester",LARGE(K355:N355,1),IF(AND(M355="",N355=""),"",SUM(LARGE(K355:N355,{1;2;3})))))</f>
        <v/>
      </c>
      <c r="P355" s="140" t="str">
        <f t="shared" si="79"/>
        <v/>
      </c>
      <c r="Q355" s="112"/>
      <c r="R355" s="114"/>
      <c r="S355" s="114"/>
      <c r="T355" s="114"/>
      <c r="U355" s="19" t="str" cm="1">
        <f t="array" ref="U355">IF(Q355="","",IF($U$11="Bester",LARGE(Q355:T355,1),IF(AND(S355="",T355=""),"",SUM(LARGE(Q355:T355,{1;2;3})))))</f>
        <v/>
      </c>
      <c r="V355" s="140" t="str">
        <f t="shared" si="80"/>
        <v/>
      </c>
      <c r="W355" s="17"/>
      <c r="X355" s="140" t="str">
        <f t="shared" si="81"/>
        <v/>
      </c>
      <c r="Y355" s="21"/>
      <c r="Z355" s="26" t="str">
        <f t="shared" si="73"/>
        <v/>
      </c>
      <c r="AA355" s="27" t="str">
        <f t="shared" si="74"/>
        <v/>
      </c>
      <c r="AB355" s="27" t="str">
        <f t="shared" si="75"/>
        <v/>
      </c>
      <c r="AC355" s="25" t="str">
        <f t="shared" si="76"/>
        <v/>
      </c>
      <c r="AD355" s="19" t="str">
        <f t="shared" si="82"/>
        <v/>
      </c>
      <c r="AE355" s="142" t="str">
        <f t="shared" si="83"/>
        <v/>
      </c>
      <c r="AF355" s="28" t="str">
        <f t="shared" si="84"/>
        <v/>
      </c>
      <c r="AG355" s="29" t="str">
        <f t="shared" si="85"/>
        <v/>
      </c>
      <c r="AH355" s="30" t="str">
        <f t="shared" si="86"/>
        <v/>
      </c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</row>
    <row r="356" spans="2:49" ht="18" customHeight="1" x14ac:dyDescent="0.2">
      <c r="B356" s="106">
        <v>345</v>
      </c>
      <c r="C356" s="153"/>
      <c r="D356" s="184"/>
      <c r="E356" s="184"/>
      <c r="F356" s="185"/>
      <c r="G356" s="166" t="str">
        <f t="shared" si="77"/>
        <v/>
      </c>
      <c r="H356" s="48"/>
      <c r="I356" s="17"/>
      <c r="J356" s="140" t="str">
        <f t="shared" si="78"/>
        <v/>
      </c>
      <c r="K356" s="112"/>
      <c r="L356" s="108"/>
      <c r="M356" s="108"/>
      <c r="N356" s="108"/>
      <c r="O356" s="18" t="str" cm="1">
        <f t="array" ref="O356">IF(K356="","",IF($O$11="Bester",LARGE(K356:N356,1),IF(AND(M356="",N356=""),"",SUM(LARGE(K356:N356,{1;2;3})))))</f>
        <v/>
      </c>
      <c r="P356" s="140" t="str">
        <f t="shared" si="79"/>
        <v/>
      </c>
      <c r="Q356" s="112"/>
      <c r="R356" s="114"/>
      <c r="S356" s="114"/>
      <c r="T356" s="114"/>
      <c r="U356" s="19" t="str" cm="1">
        <f t="array" ref="U356">IF(Q356="","",IF($U$11="Bester",LARGE(Q356:T356,1),IF(AND(S356="",T356=""),"",SUM(LARGE(Q356:T356,{1;2;3})))))</f>
        <v/>
      </c>
      <c r="V356" s="140" t="str">
        <f t="shared" si="80"/>
        <v/>
      </c>
      <c r="W356" s="17"/>
      <c r="X356" s="140" t="str">
        <f t="shared" si="81"/>
        <v/>
      </c>
      <c r="Y356" s="21"/>
      <c r="Z356" s="26" t="str">
        <f t="shared" si="73"/>
        <v/>
      </c>
      <c r="AA356" s="27" t="str">
        <f t="shared" si="74"/>
        <v/>
      </c>
      <c r="AB356" s="27" t="str">
        <f t="shared" si="75"/>
        <v/>
      </c>
      <c r="AC356" s="25" t="str">
        <f t="shared" si="76"/>
        <v/>
      </c>
      <c r="AD356" s="19" t="str">
        <f t="shared" si="82"/>
        <v/>
      </c>
      <c r="AE356" s="142" t="str">
        <f t="shared" si="83"/>
        <v/>
      </c>
      <c r="AF356" s="28" t="str">
        <f t="shared" si="84"/>
        <v/>
      </c>
      <c r="AG356" s="29" t="str">
        <f t="shared" si="85"/>
        <v/>
      </c>
      <c r="AH356" s="30" t="str">
        <f t="shared" si="86"/>
        <v/>
      </c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</row>
    <row r="357" spans="2:49" ht="18" customHeight="1" x14ac:dyDescent="0.2">
      <c r="B357" s="106">
        <v>346</v>
      </c>
      <c r="C357" s="153"/>
      <c r="D357" s="184"/>
      <c r="E357" s="184"/>
      <c r="F357" s="185"/>
      <c r="G357" s="166" t="str">
        <f t="shared" si="77"/>
        <v/>
      </c>
      <c r="H357" s="48"/>
      <c r="I357" s="17"/>
      <c r="J357" s="140" t="str">
        <f t="shared" si="78"/>
        <v/>
      </c>
      <c r="K357" s="112"/>
      <c r="L357" s="108"/>
      <c r="M357" s="108"/>
      <c r="N357" s="108"/>
      <c r="O357" s="18" t="str" cm="1">
        <f t="array" ref="O357">IF(K357="","",IF($O$11="Bester",LARGE(K357:N357,1),IF(AND(M357="",N357=""),"",SUM(LARGE(K357:N357,{1;2;3})))))</f>
        <v/>
      </c>
      <c r="P357" s="140" t="str">
        <f t="shared" si="79"/>
        <v/>
      </c>
      <c r="Q357" s="112"/>
      <c r="R357" s="114"/>
      <c r="S357" s="114"/>
      <c r="T357" s="114"/>
      <c r="U357" s="19" t="str" cm="1">
        <f t="array" ref="U357">IF(Q357="","",IF($U$11="Bester",LARGE(Q357:T357,1),IF(AND(S357="",T357=""),"",SUM(LARGE(Q357:T357,{1;2;3})))))</f>
        <v/>
      </c>
      <c r="V357" s="140" t="str">
        <f t="shared" si="80"/>
        <v/>
      </c>
      <c r="W357" s="17"/>
      <c r="X357" s="140" t="str">
        <f t="shared" si="81"/>
        <v/>
      </c>
      <c r="Y357" s="21"/>
      <c r="Z357" s="26" t="str">
        <f t="shared" si="73"/>
        <v/>
      </c>
      <c r="AA357" s="27" t="str">
        <f t="shared" si="74"/>
        <v/>
      </c>
      <c r="AB357" s="27" t="str">
        <f t="shared" si="75"/>
        <v/>
      </c>
      <c r="AC357" s="25" t="str">
        <f t="shared" si="76"/>
        <v/>
      </c>
      <c r="AD357" s="19" t="str">
        <f t="shared" si="82"/>
        <v/>
      </c>
      <c r="AE357" s="142" t="str">
        <f t="shared" si="83"/>
        <v/>
      </c>
      <c r="AF357" s="28" t="str">
        <f t="shared" si="84"/>
        <v/>
      </c>
      <c r="AG357" s="29" t="str">
        <f t="shared" si="85"/>
        <v/>
      </c>
      <c r="AH357" s="30" t="str">
        <f t="shared" si="86"/>
        <v/>
      </c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</row>
    <row r="358" spans="2:49" ht="18" customHeight="1" x14ac:dyDescent="0.2">
      <c r="B358" s="106">
        <v>347</v>
      </c>
      <c r="C358" s="153"/>
      <c r="D358" s="184"/>
      <c r="E358" s="184"/>
      <c r="F358" s="185"/>
      <c r="G358" s="166" t="str">
        <f t="shared" si="77"/>
        <v/>
      </c>
      <c r="H358" s="48"/>
      <c r="I358" s="17"/>
      <c r="J358" s="140" t="str">
        <f t="shared" si="78"/>
        <v/>
      </c>
      <c r="K358" s="112"/>
      <c r="L358" s="108"/>
      <c r="M358" s="108"/>
      <c r="N358" s="108"/>
      <c r="O358" s="18" t="str" cm="1">
        <f t="array" ref="O358">IF(K358="","",IF($O$11="Bester",LARGE(K358:N358,1),IF(AND(M358="",N358=""),"",SUM(LARGE(K358:N358,{1;2;3})))))</f>
        <v/>
      </c>
      <c r="P358" s="140" t="str">
        <f t="shared" si="79"/>
        <v/>
      </c>
      <c r="Q358" s="112"/>
      <c r="R358" s="114"/>
      <c r="S358" s="114"/>
      <c r="T358" s="114"/>
      <c r="U358" s="19" t="str" cm="1">
        <f t="array" ref="U358">IF(Q358="","",IF($U$11="Bester",LARGE(Q358:T358,1),IF(AND(S358="",T358=""),"",SUM(LARGE(Q358:T358,{1;2;3})))))</f>
        <v/>
      </c>
      <c r="V358" s="140" t="str">
        <f t="shared" si="80"/>
        <v/>
      </c>
      <c r="W358" s="17"/>
      <c r="X358" s="140" t="str">
        <f t="shared" si="81"/>
        <v/>
      </c>
      <c r="Y358" s="21"/>
      <c r="Z358" s="26" t="str">
        <f t="shared" si="73"/>
        <v/>
      </c>
      <c r="AA358" s="27" t="str">
        <f t="shared" si="74"/>
        <v/>
      </c>
      <c r="AB358" s="27" t="str">
        <f t="shared" si="75"/>
        <v/>
      </c>
      <c r="AC358" s="25" t="str">
        <f t="shared" si="76"/>
        <v/>
      </c>
      <c r="AD358" s="19" t="str">
        <f t="shared" si="82"/>
        <v/>
      </c>
      <c r="AE358" s="142" t="str">
        <f t="shared" si="83"/>
        <v/>
      </c>
      <c r="AF358" s="28" t="str">
        <f t="shared" si="84"/>
        <v/>
      </c>
      <c r="AG358" s="29" t="str">
        <f t="shared" si="85"/>
        <v/>
      </c>
      <c r="AH358" s="30" t="str">
        <f t="shared" si="86"/>
        <v/>
      </c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</row>
    <row r="359" spans="2:49" ht="18" customHeight="1" x14ac:dyDescent="0.2">
      <c r="B359" s="106">
        <v>348</v>
      </c>
      <c r="C359" s="153"/>
      <c r="D359" s="184"/>
      <c r="E359" s="184"/>
      <c r="F359" s="185"/>
      <c r="G359" s="166" t="str">
        <f t="shared" si="77"/>
        <v/>
      </c>
      <c r="H359" s="48"/>
      <c r="I359" s="17"/>
      <c r="J359" s="140" t="str">
        <f t="shared" si="78"/>
        <v/>
      </c>
      <c r="K359" s="112"/>
      <c r="L359" s="108"/>
      <c r="M359" s="108"/>
      <c r="N359" s="108"/>
      <c r="O359" s="18" t="str" cm="1">
        <f t="array" ref="O359">IF(K359="","",IF($O$11="Bester",LARGE(K359:N359,1),IF(AND(M359="",N359=""),"",SUM(LARGE(K359:N359,{1;2;3})))))</f>
        <v/>
      </c>
      <c r="P359" s="140" t="str">
        <f t="shared" si="79"/>
        <v/>
      </c>
      <c r="Q359" s="112"/>
      <c r="R359" s="114"/>
      <c r="S359" s="114"/>
      <c r="T359" s="114"/>
      <c r="U359" s="19" t="str" cm="1">
        <f t="array" ref="U359">IF(Q359="","",IF($U$11="Bester",LARGE(Q359:T359,1),IF(AND(S359="",T359=""),"",SUM(LARGE(Q359:T359,{1;2;3})))))</f>
        <v/>
      </c>
      <c r="V359" s="140" t="str">
        <f t="shared" si="80"/>
        <v/>
      </c>
      <c r="W359" s="17"/>
      <c r="X359" s="140" t="str">
        <f t="shared" si="81"/>
        <v/>
      </c>
      <c r="Y359" s="21"/>
      <c r="Z359" s="26" t="str">
        <f t="shared" si="73"/>
        <v/>
      </c>
      <c r="AA359" s="27" t="str">
        <f t="shared" si="74"/>
        <v/>
      </c>
      <c r="AB359" s="27" t="str">
        <f t="shared" si="75"/>
        <v/>
      </c>
      <c r="AC359" s="25" t="str">
        <f t="shared" si="76"/>
        <v/>
      </c>
      <c r="AD359" s="19" t="str">
        <f t="shared" si="82"/>
        <v/>
      </c>
      <c r="AE359" s="142" t="str">
        <f t="shared" si="83"/>
        <v/>
      </c>
      <c r="AF359" s="28" t="str">
        <f t="shared" si="84"/>
        <v/>
      </c>
      <c r="AG359" s="29" t="str">
        <f t="shared" si="85"/>
        <v/>
      </c>
      <c r="AH359" s="30" t="str">
        <f t="shared" si="86"/>
        <v/>
      </c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</row>
    <row r="360" spans="2:49" ht="18" customHeight="1" x14ac:dyDescent="0.2">
      <c r="B360" s="106">
        <v>349</v>
      </c>
      <c r="C360" s="153"/>
      <c r="D360" s="184"/>
      <c r="E360" s="184"/>
      <c r="F360" s="185"/>
      <c r="G360" s="166" t="str">
        <f t="shared" si="77"/>
        <v/>
      </c>
      <c r="H360" s="48"/>
      <c r="I360" s="17"/>
      <c r="J360" s="140" t="str">
        <f t="shared" si="78"/>
        <v/>
      </c>
      <c r="K360" s="112"/>
      <c r="L360" s="108"/>
      <c r="M360" s="108"/>
      <c r="N360" s="108"/>
      <c r="O360" s="18" t="str" cm="1">
        <f t="array" ref="O360">IF(K360="","",IF($O$11="Bester",LARGE(K360:N360,1),IF(AND(M360="",N360=""),"",SUM(LARGE(K360:N360,{1;2;3})))))</f>
        <v/>
      </c>
      <c r="P360" s="140" t="str">
        <f t="shared" si="79"/>
        <v/>
      </c>
      <c r="Q360" s="112"/>
      <c r="R360" s="114"/>
      <c r="S360" s="114"/>
      <c r="T360" s="114"/>
      <c r="U360" s="19" t="str" cm="1">
        <f t="array" ref="U360">IF(Q360="","",IF($U$11="Bester",LARGE(Q360:T360,1),IF(AND(S360="",T360=""),"",SUM(LARGE(Q360:T360,{1;2;3})))))</f>
        <v/>
      </c>
      <c r="V360" s="140" t="str">
        <f t="shared" si="80"/>
        <v/>
      </c>
      <c r="W360" s="17"/>
      <c r="X360" s="140" t="str">
        <f t="shared" si="81"/>
        <v/>
      </c>
      <c r="Y360" s="21"/>
      <c r="Z360" s="26" t="str">
        <f t="shared" si="73"/>
        <v/>
      </c>
      <c r="AA360" s="27" t="str">
        <f t="shared" si="74"/>
        <v/>
      </c>
      <c r="AB360" s="27" t="str">
        <f t="shared" si="75"/>
        <v/>
      </c>
      <c r="AC360" s="25" t="str">
        <f t="shared" si="76"/>
        <v/>
      </c>
      <c r="AD360" s="19" t="str">
        <f t="shared" si="82"/>
        <v/>
      </c>
      <c r="AE360" s="142" t="str">
        <f t="shared" si="83"/>
        <v/>
      </c>
      <c r="AF360" s="28" t="str">
        <f t="shared" si="84"/>
        <v/>
      </c>
      <c r="AG360" s="29" t="str">
        <f t="shared" si="85"/>
        <v/>
      </c>
      <c r="AH360" s="30" t="str">
        <f t="shared" si="86"/>
        <v/>
      </c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</row>
    <row r="361" spans="2:49" ht="18" customHeight="1" x14ac:dyDescent="0.2">
      <c r="B361" s="106">
        <v>350</v>
      </c>
      <c r="C361" s="153"/>
      <c r="D361" s="184"/>
      <c r="E361" s="184"/>
      <c r="F361" s="185"/>
      <c r="G361" s="166" t="str">
        <f t="shared" si="77"/>
        <v/>
      </c>
      <c r="H361" s="48"/>
      <c r="I361" s="17"/>
      <c r="J361" s="140" t="str">
        <f t="shared" si="78"/>
        <v/>
      </c>
      <c r="K361" s="112"/>
      <c r="L361" s="108"/>
      <c r="M361" s="108"/>
      <c r="N361" s="108"/>
      <c r="O361" s="18" t="str" cm="1">
        <f t="array" ref="O361">IF(K361="","",IF($O$11="Bester",LARGE(K361:N361,1),IF(AND(M361="",N361=""),"",SUM(LARGE(K361:N361,{1;2;3})))))</f>
        <v/>
      </c>
      <c r="P361" s="140" t="str">
        <f t="shared" si="79"/>
        <v/>
      </c>
      <c r="Q361" s="112"/>
      <c r="R361" s="114"/>
      <c r="S361" s="114"/>
      <c r="T361" s="114"/>
      <c r="U361" s="19" t="str" cm="1">
        <f t="array" ref="U361">IF(Q361="","",IF($U$11="Bester",LARGE(Q361:T361,1),IF(AND(S361="",T361=""),"",SUM(LARGE(Q361:T361,{1;2;3})))))</f>
        <v/>
      </c>
      <c r="V361" s="140" t="str">
        <f t="shared" si="80"/>
        <v/>
      </c>
      <c r="W361" s="17"/>
      <c r="X361" s="140" t="str">
        <f t="shared" si="81"/>
        <v/>
      </c>
      <c r="Y361" s="21"/>
      <c r="Z361" s="26" t="str">
        <f t="shared" si="73"/>
        <v/>
      </c>
      <c r="AA361" s="27" t="str">
        <f t="shared" si="74"/>
        <v/>
      </c>
      <c r="AB361" s="27" t="str">
        <f t="shared" si="75"/>
        <v/>
      </c>
      <c r="AC361" s="25" t="str">
        <f t="shared" si="76"/>
        <v/>
      </c>
      <c r="AD361" s="19" t="str">
        <f t="shared" si="82"/>
        <v/>
      </c>
      <c r="AE361" s="142" t="str">
        <f t="shared" si="83"/>
        <v/>
      </c>
      <c r="AF361" s="28" t="str">
        <f t="shared" si="84"/>
        <v/>
      </c>
      <c r="AG361" s="29" t="str">
        <f t="shared" si="85"/>
        <v/>
      </c>
      <c r="AH361" s="30" t="str">
        <f t="shared" si="86"/>
        <v/>
      </c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</row>
    <row r="362" spans="2:49" ht="18" customHeight="1" x14ac:dyDescent="0.2">
      <c r="B362" s="106">
        <v>351</v>
      </c>
      <c r="C362" s="153"/>
      <c r="D362" s="184"/>
      <c r="E362" s="184"/>
      <c r="F362" s="185"/>
      <c r="G362" s="166" t="str">
        <f t="shared" si="77"/>
        <v/>
      </c>
      <c r="H362" s="48"/>
      <c r="I362" s="17"/>
      <c r="J362" s="140" t="str">
        <f t="shared" si="78"/>
        <v/>
      </c>
      <c r="K362" s="112"/>
      <c r="L362" s="108"/>
      <c r="M362" s="108"/>
      <c r="N362" s="108"/>
      <c r="O362" s="18" t="str" cm="1">
        <f t="array" ref="O362">IF(K362="","",IF($O$11="Bester",LARGE(K362:N362,1),IF(AND(M362="",N362=""),"",SUM(LARGE(K362:N362,{1;2;3})))))</f>
        <v/>
      </c>
      <c r="P362" s="140" t="str">
        <f t="shared" si="79"/>
        <v/>
      </c>
      <c r="Q362" s="112"/>
      <c r="R362" s="114"/>
      <c r="S362" s="114"/>
      <c r="T362" s="114"/>
      <c r="U362" s="19" t="str" cm="1">
        <f t="array" ref="U362">IF(Q362="","",IF($U$11="Bester",LARGE(Q362:T362,1),IF(AND(S362="",T362=""),"",SUM(LARGE(Q362:T362,{1;2;3})))))</f>
        <v/>
      </c>
      <c r="V362" s="140" t="str">
        <f t="shared" si="80"/>
        <v/>
      </c>
      <c r="W362" s="17"/>
      <c r="X362" s="140" t="str">
        <f t="shared" si="81"/>
        <v/>
      </c>
      <c r="Y362" s="21"/>
      <c r="Z362" s="26" t="str">
        <f t="shared" si="73"/>
        <v/>
      </c>
      <c r="AA362" s="27" t="str">
        <f t="shared" si="74"/>
        <v/>
      </c>
      <c r="AB362" s="27" t="str">
        <f t="shared" si="75"/>
        <v/>
      </c>
      <c r="AC362" s="25" t="str">
        <f t="shared" si="76"/>
        <v/>
      </c>
      <c r="AD362" s="19" t="str">
        <f t="shared" si="82"/>
        <v/>
      </c>
      <c r="AE362" s="142" t="str">
        <f t="shared" si="83"/>
        <v/>
      </c>
      <c r="AF362" s="28" t="str">
        <f t="shared" si="84"/>
        <v/>
      </c>
      <c r="AG362" s="29" t="str">
        <f t="shared" si="85"/>
        <v/>
      </c>
      <c r="AH362" s="30" t="str">
        <f t="shared" si="86"/>
        <v/>
      </c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</row>
    <row r="363" spans="2:49" ht="18" customHeight="1" x14ac:dyDescent="0.2">
      <c r="B363" s="106">
        <v>352</v>
      </c>
      <c r="C363" s="153"/>
      <c r="D363" s="184"/>
      <c r="E363" s="184"/>
      <c r="F363" s="185"/>
      <c r="G363" s="166" t="str">
        <f t="shared" si="77"/>
        <v/>
      </c>
      <c r="H363" s="48"/>
      <c r="I363" s="17"/>
      <c r="J363" s="140" t="str">
        <f t="shared" si="78"/>
        <v/>
      </c>
      <c r="K363" s="112"/>
      <c r="L363" s="108"/>
      <c r="M363" s="108"/>
      <c r="N363" s="108"/>
      <c r="O363" s="18" t="str" cm="1">
        <f t="array" ref="O363">IF(K363="","",IF($O$11="Bester",LARGE(K363:N363,1),IF(AND(M363="",N363=""),"",SUM(LARGE(K363:N363,{1;2;3})))))</f>
        <v/>
      </c>
      <c r="P363" s="140" t="str">
        <f t="shared" si="79"/>
        <v/>
      </c>
      <c r="Q363" s="112"/>
      <c r="R363" s="114"/>
      <c r="S363" s="114"/>
      <c r="T363" s="114"/>
      <c r="U363" s="19" t="str" cm="1">
        <f t="array" ref="U363">IF(Q363="","",IF($U$11="Bester",LARGE(Q363:T363,1),IF(AND(S363="",T363=""),"",SUM(LARGE(Q363:T363,{1;2;3})))))</f>
        <v/>
      </c>
      <c r="V363" s="140" t="str">
        <f t="shared" si="80"/>
        <v/>
      </c>
      <c r="W363" s="17"/>
      <c r="X363" s="140" t="str">
        <f t="shared" si="81"/>
        <v/>
      </c>
      <c r="Y363" s="21"/>
      <c r="Z363" s="26" t="str">
        <f t="shared" si="73"/>
        <v/>
      </c>
      <c r="AA363" s="27" t="str">
        <f t="shared" si="74"/>
        <v/>
      </c>
      <c r="AB363" s="27" t="str">
        <f t="shared" si="75"/>
        <v/>
      </c>
      <c r="AC363" s="25" t="str">
        <f t="shared" si="76"/>
        <v/>
      </c>
      <c r="AD363" s="19" t="str">
        <f t="shared" si="82"/>
        <v/>
      </c>
      <c r="AE363" s="142" t="str">
        <f t="shared" si="83"/>
        <v/>
      </c>
      <c r="AF363" s="28" t="str">
        <f t="shared" si="84"/>
        <v/>
      </c>
      <c r="AG363" s="29" t="str">
        <f t="shared" si="85"/>
        <v/>
      </c>
      <c r="AH363" s="30" t="str">
        <f t="shared" si="86"/>
        <v/>
      </c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</row>
    <row r="364" spans="2:49" ht="18" customHeight="1" x14ac:dyDescent="0.2">
      <c r="B364" s="106">
        <v>353</v>
      </c>
      <c r="C364" s="153"/>
      <c r="D364" s="184"/>
      <c r="E364" s="184"/>
      <c r="F364" s="185"/>
      <c r="G364" s="166" t="str">
        <f t="shared" si="77"/>
        <v/>
      </c>
      <c r="H364" s="48"/>
      <c r="I364" s="17"/>
      <c r="J364" s="140" t="str">
        <f t="shared" si="78"/>
        <v/>
      </c>
      <c r="K364" s="112"/>
      <c r="L364" s="108"/>
      <c r="M364" s="108"/>
      <c r="N364" s="108"/>
      <c r="O364" s="18" t="str" cm="1">
        <f t="array" ref="O364">IF(K364="","",IF($O$11="Bester",LARGE(K364:N364,1),IF(AND(M364="",N364=""),"",SUM(LARGE(K364:N364,{1;2;3})))))</f>
        <v/>
      </c>
      <c r="P364" s="140" t="str">
        <f t="shared" si="79"/>
        <v/>
      </c>
      <c r="Q364" s="112"/>
      <c r="R364" s="114"/>
      <c r="S364" s="114"/>
      <c r="T364" s="114"/>
      <c r="U364" s="19" t="str" cm="1">
        <f t="array" ref="U364">IF(Q364="","",IF($U$11="Bester",LARGE(Q364:T364,1),IF(AND(S364="",T364=""),"",SUM(LARGE(Q364:T364,{1;2;3})))))</f>
        <v/>
      </c>
      <c r="V364" s="140" t="str">
        <f t="shared" si="80"/>
        <v/>
      </c>
      <c r="W364" s="17"/>
      <c r="X364" s="140" t="str">
        <f t="shared" si="81"/>
        <v/>
      </c>
      <c r="Y364" s="21"/>
      <c r="Z364" s="26" t="str">
        <f t="shared" si="73"/>
        <v/>
      </c>
      <c r="AA364" s="27" t="str">
        <f t="shared" si="74"/>
        <v/>
      </c>
      <c r="AB364" s="27" t="str">
        <f t="shared" si="75"/>
        <v/>
      </c>
      <c r="AC364" s="25" t="str">
        <f t="shared" si="76"/>
        <v/>
      </c>
      <c r="AD364" s="19" t="str">
        <f t="shared" si="82"/>
        <v/>
      </c>
      <c r="AE364" s="142" t="str">
        <f t="shared" si="83"/>
        <v/>
      </c>
      <c r="AF364" s="28" t="str">
        <f t="shared" si="84"/>
        <v/>
      </c>
      <c r="AG364" s="29" t="str">
        <f t="shared" si="85"/>
        <v/>
      </c>
      <c r="AH364" s="30" t="str">
        <f t="shared" si="86"/>
        <v/>
      </c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</row>
    <row r="365" spans="2:49" ht="18" customHeight="1" x14ac:dyDescent="0.2">
      <c r="B365" s="106">
        <v>354</v>
      </c>
      <c r="C365" s="153"/>
      <c r="D365" s="184"/>
      <c r="E365" s="184"/>
      <c r="F365" s="185"/>
      <c r="G365" s="166" t="str">
        <f t="shared" si="77"/>
        <v/>
      </c>
      <c r="H365" s="48"/>
      <c r="I365" s="17"/>
      <c r="J365" s="140" t="str">
        <f t="shared" si="78"/>
        <v/>
      </c>
      <c r="K365" s="112"/>
      <c r="L365" s="108"/>
      <c r="M365" s="108"/>
      <c r="N365" s="108"/>
      <c r="O365" s="18" t="str" cm="1">
        <f t="array" ref="O365">IF(K365="","",IF($O$11="Bester",LARGE(K365:N365,1),IF(AND(M365="",N365=""),"",SUM(LARGE(K365:N365,{1;2;3})))))</f>
        <v/>
      </c>
      <c r="P365" s="140" t="str">
        <f t="shared" si="79"/>
        <v/>
      </c>
      <c r="Q365" s="112"/>
      <c r="R365" s="114"/>
      <c r="S365" s="114"/>
      <c r="T365" s="114"/>
      <c r="U365" s="19" t="str" cm="1">
        <f t="array" ref="U365">IF(Q365="","",IF($U$11="Bester",LARGE(Q365:T365,1),IF(AND(S365="",T365=""),"",SUM(LARGE(Q365:T365,{1;2;3})))))</f>
        <v/>
      </c>
      <c r="V365" s="140" t="str">
        <f t="shared" si="80"/>
        <v/>
      </c>
      <c r="W365" s="17"/>
      <c r="X365" s="140" t="str">
        <f t="shared" si="81"/>
        <v/>
      </c>
      <c r="Y365" s="21"/>
      <c r="Z365" s="26" t="str">
        <f t="shared" si="73"/>
        <v/>
      </c>
      <c r="AA365" s="27" t="str">
        <f t="shared" si="74"/>
        <v/>
      </c>
      <c r="AB365" s="27" t="str">
        <f t="shared" si="75"/>
        <v/>
      </c>
      <c r="AC365" s="25" t="str">
        <f t="shared" si="76"/>
        <v/>
      </c>
      <c r="AD365" s="19" t="str">
        <f t="shared" si="82"/>
        <v/>
      </c>
      <c r="AE365" s="142" t="str">
        <f t="shared" si="83"/>
        <v/>
      </c>
      <c r="AF365" s="28" t="str">
        <f t="shared" si="84"/>
        <v/>
      </c>
      <c r="AG365" s="29" t="str">
        <f t="shared" si="85"/>
        <v/>
      </c>
      <c r="AH365" s="30" t="str">
        <f t="shared" si="86"/>
        <v/>
      </c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</row>
    <row r="366" spans="2:49" ht="18" customHeight="1" x14ac:dyDescent="0.2">
      <c r="B366" s="106">
        <v>355</v>
      </c>
      <c r="C366" s="153"/>
      <c r="D366" s="184"/>
      <c r="E366" s="184"/>
      <c r="F366" s="185"/>
      <c r="G366" s="166" t="str">
        <f t="shared" si="77"/>
        <v/>
      </c>
      <c r="H366" s="48"/>
      <c r="I366" s="17"/>
      <c r="J366" s="140" t="str">
        <f t="shared" si="78"/>
        <v/>
      </c>
      <c r="K366" s="112"/>
      <c r="L366" s="108"/>
      <c r="M366" s="108"/>
      <c r="N366" s="108"/>
      <c r="O366" s="18" t="str" cm="1">
        <f t="array" ref="O366">IF(K366="","",IF($O$11="Bester",LARGE(K366:N366,1),IF(AND(M366="",N366=""),"",SUM(LARGE(K366:N366,{1;2;3})))))</f>
        <v/>
      </c>
      <c r="P366" s="140" t="str">
        <f t="shared" si="79"/>
        <v/>
      </c>
      <c r="Q366" s="112"/>
      <c r="R366" s="114"/>
      <c r="S366" s="114"/>
      <c r="T366" s="114"/>
      <c r="U366" s="19" t="str" cm="1">
        <f t="array" ref="U366">IF(Q366="","",IF($U$11="Bester",LARGE(Q366:T366,1),IF(AND(S366="",T366=""),"",SUM(LARGE(Q366:T366,{1;2;3})))))</f>
        <v/>
      </c>
      <c r="V366" s="140" t="str">
        <f t="shared" si="80"/>
        <v/>
      </c>
      <c r="W366" s="17"/>
      <c r="X366" s="140" t="str">
        <f t="shared" si="81"/>
        <v/>
      </c>
      <c r="Y366" s="21"/>
      <c r="Z366" s="26" t="str">
        <f t="shared" si="73"/>
        <v/>
      </c>
      <c r="AA366" s="27" t="str">
        <f t="shared" si="74"/>
        <v/>
      </c>
      <c r="AB366" s="27" t="str">
        <f t="shared" si="75"/>
        <v/>
      </c>
      <c r="AC366" s="25" t="str">
        <f t="shared" si="76"/>
        <v/>
      </c>
      <c r="AD366" s="19" t="str">
        <f t="shared" si="82"/>
        <v/>
      </c>
      <c r="AE366" s="142" t="str">
        <f t="shared" si="83"/>
        <v/>
      </c>
      <c r="AF366" s="28" t="str">
        <f t="shared" si="84"/>
        <v/>
      </c>
      <c r="AG366" s="29" t="str">
        <f t="shared" si="85"/>
        <v/>
      </c>
      <c r="AH366" s="30" t="str">
        <f t="shared" si="86"/>
        <v/>
      </c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</row>
    <row r="367" spans="2:49" ht="18" customHeight="1" x14ac:dyDescent="0.2">
      <c r="B367" s="106">
        <v>356</v>
      </c>
      <c r="C367" s="153"/>
      <c r="D367" s="184"/>
      <c r="E367" s="184"/>
      <c r="F367" s="185"/>
      <c r="G367" s="166" t="str">
        <f t="shared" si="77"/>
        <v/>
      </c>
      <c r="H367" s="48"/>
      <c r="I367" s="17"/>
      <c r="J367" s="140" t="str">
        <f t="shared" si="78"/>
        <v/>
      </c>
      <c r="K367" s="112"/>
      <c r="L367" s="108"/>
      <c r="M367" s="108"/>
      <c r="N367" s="108"/>
      <c r="O367" s="18" t="str" cm="1">
        <f t="array" ref="O367">IF(K367="","",IF($O$11="Bester",LARGE(K367:N367,1),IF(AND(M367="",N367=""),"",SUM(LARGE(K367:N367,{1;2;3})))))</f>
        <v/>
      </c>
      <c r="P367" s="140" t="str">
        <f t="shared" si="79"/>
        <v/>
      </c>
      <c r="Q367" s="112"/>
      <c r="R367" s="114"/>
      <c r="S367" s="114"/>
      <c r="T367" s="114"/>
      <c r="U367" s="19" t="str" cm="1">
        <f t="array" ref="U367">IF(Q367="","",IF($U$11="Bester",LARGE(Q367:T367,1),IF(AND(S367="",T367=""),"",SUM(LARGE(Q367:T367,{1;2;3})))))</f>
        <v/>
      </c>
      <c r="V367" s="140" t="str">
        <f t="shared" si="80"/>
        <v/>
      </c>
      <c r="W367" s="17"/>
      <c r="X367" s="140" t="str">
        <f t="shared" si="81"/>
        <v/>
      </c>
      <c r="Y367" s="21"/>
      <c r="Z367" s="26" t="str">
        <f t="shared" si="73"/>
        <v/>
      </c>
      <c r="AA367" s="27" t="str">
        <f t="shared" si="74"/>
        <v/>
      </c>
      <c r="AB367" s="27" t="str">
        <f t="shared" si="75"/>
        <v/>
      </c>
      <c r="AC367" s="25" t="str">
        <f t="shared" si="76"/>
        <v/>
      </c>
      <c r="AD367" s="19" t="str">
        <f t="shared" si="82"/>
        <v/>
      </c>
      <c r="AE367" s="142" t="str">
        <f t="shared" si="83"/>
        <v/>
      </c>
      <c r="AF367" s="28" t="str">
        <f t="shared" si="84"/>
        <v/>
      </c>
      <c r="AG367" s="29" t="str">
        <f t="shared" si="85"/>
        <v/>
      </c>
      <c r="AH367" s="30" t="str">
        <f t="shared" si="86"/>
        <v/>
      </c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</row>
    <row r="368" spans="2:49" ht="18" customHeight="1" x14ac:dyDescent="0.2">
      <c r="B368" s="106">
        <v>357</v>
      </c>
      <c r="C368" s="153"/>
      <c r="D368" s="184"/>
      <c r="E368" s="184"/>
      <c r="F368" s="185"/>
      <c r="G368" s="166" t="str">
        <f t="shared" si="77"/>
        <v/>
      </c>
      <c r="H368" s="48"/>
      <c r="I368" s="17"/>
      <c r="J368" s="140" t="str">
        <f t="shared" si="78"/>
        <v/>
      </c>
      <c r="K368" s="112"/>
      <c r="L368" s="108"/>
      <c r="M368" s="108"/>
      <c r="N368" s="108"/>
      <c r="O368" s="18" t="str" cm="1">
        <f t="array" ref="O368">IF(K368="","",IF($O$11="Bester",LARGE(K368:N368,1),IF(AND(M368="",N368=""),"",SUM(LARGE(K368:N368,{1;2;3})))))</f>
        <v/>
      </c>
      <c r="P368" s="140" t="str">
        <f t="shared" si="79"/>
        <v/>
      </c>
      <c r="Q368" s="112"/>
      <c r="R368" s="114"/>
      <c r="S368" s="114"/>
      <c r="T368" s="114"/>
      <c r="U368" s="19" t="str" cm="1">
        <f t="array" ref="U368">IF(Q368="","",IF($U$11="Bester",LARGE(Q368:T368,1),IF(AND(S368="",T368=""),"",SUM(LARGE(Q368:T368,{1;2;3})))))</f>
        <v/>
      </c>
      <c r="V368" s="140" t="str">
        <f t="shared" si="80"/>
        <v/>
      </c>
      <c r="W368" s="17"/>
      <c r="X368" s="140" t="str">
        <f t="shared" si="81"/>
        <v/>
      </c>
      <c r="Y368" s="21"/>
      <c r="Z368" s="26" t="str">
        <f t="shared" si="73"/>
        <v/>
      </c>
      <c r="AA368" s="27" t="str">
        <f t="shared" si="74"/>
        <v/>
      </c>
      <c r="AB368" s="27" t="str">
        <f t="shared" si="75"/>
        <v/>
      </c>
      <c r="AC368" s="25" t="str">
        <f t="shared" si="76"/>
        <v/>
      </c>
      <c r="AD368" s="19" t="str">
        <f t="shared" si="82"/>
        <v/>
      </c>
      <c r="AE368" s="142" t="str">
        <f t="shared" si="83"/>
        <v/>
      </c>
      <c r="AF368" s="28" t="str">
        <f t="shared" si="84"/>
        <v/>
      </c>
      <c r="AG368" s="29" t="str">
        <f t="shared" si="85"/>
        <v/>
      </c>
      <c r="AH368" s="30" t="str">
        <f t="shared" si="86"/>
        <v/>
      </c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</row>
    <row r="369" spans="2:49" ht="18" customHeight="1" x14ac:dyDescent="0.2">
      <c r="B369" s="106">
        <v>358</v>
      </c>
      <c r="C369" s="153"/>
      <c r="D369" s="184"/>
      <c r="E369" s="184"/>
      <c r="F369" s="185"/>
      <c r="G369" s="166" t="str">
        <f t="shared" si="77"/>
        <v/>
      </c>
      <c r="H369" s="48"/>
      <c r="I369" s="17"/>
      <c r="J369" s="140" t="str">
        <f t="shared" si="78"/>
        <v/>
      </c>
      <c r="K369" s="112"/>
      <c r="L369" s="108"/>
      <c r="M369" s="108"/>
      <c r="N369" s="108"/>
      <c r="O369" s="18" t="str" cm="1">
        <f t="array" ref="O369">IF(K369="","",IF($O$11="Bester",LARGE(K369:N369,1),IF(AND(M369="",N369=""),"",SUM(LARGE(K369:N369,{1;2;3})))))</f>
        <v/>
      </c>
      <c r="P369" s="140" t="str">
        <f t="shared" si="79"/>
        <v/>
      </c>
      <c r="Q369" s="112"/>
      <c r="R369" s="114"/>
      <c r="S369" s="114"/>
      <c r="T369" s="114"/>
      <c r="U369" s="19" t="str" cm="1">
        <f t="array" ref="U369">IF(Q369="","",IF($U$11="Bester",LARGE(Q369:T369,1),IF(AND(S369="",T369=""),"",SUM(LARGE(Q369:T369,{1;2;3})))))</f>
        <v/>
      </c>
      <c r="V369" s="140" t="str">
        <f t="shared" si="80"/>
        <v/>
      </c>
      <c r="W369" s="17"/>
      <c r="X369" s="140" t="str">
        <f t="shared" si="81"/>
        <v/>
      </c>
      <c r="Y369" s="21"/>
      <c r="Z369" s="26" t="str">
        <f t="shared" si="73"/>
        <v/>
      </c>
      <c r="AA369" s="27" t="str">
        <f t="shared" si="74"/>
        <v/>
      </c>
      <c r="AB369" s="27" t="str">
        <f t="shared" si="75"/>
        <v/>
      </c>
      <c r="AC369" s="25" t="str">
        <f t="shared" si="76"/>
        <v/>
      </c>
      <c r="AD369" s="19" t="str">
        <f t="shared" si="82"/>
        <v/>
      </c>
      <c r="AE369" s="142" t="str">
        <f t="shared" si="83"/>
        <v/>
      </c>
      <c r="AF369" s="28" t="str">
        <f t="shared" si="84"/>
        <v/>
      </c>
      <c r="AG369" s="29" t="str">
        <f t="shared" si="85"/>
        <v/>
      </c>
      <c r="AH369" s="30" t="str">
        <f t="shared" si="86"/>
        <v/>
      </c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</row>
    <row r="370" spans="2:49" ht="18" customHeight="1" x14ac:dyDescent="0.2">
      <c r="B370" s="106">
        <v>359</v>
      </c>
      <c r="C370" s="153"/>
      <c r="D370" s="184"/>
      <c r="E370" s="184"/>
      <c r="F370" s="185"/>
      <c r="G370" s="166" t="str">
        <f t="shared" si="77"/>
        <v/>
      </c>
      <c r="H370" s="48"/>
      <c r="I370" s="17"/>
      <c r="J370" s="140" t="str">
        <f t="shared" si="78"/>
        <v/>
      </c>
      <c r="K370" s="112"/>
      <c r="L370" s="108"/>
      <c r="M370" s="108"/>
      <c r="N370" s="108"/>
      <c r="O370" s="18" t="str" cm="1">
        <f t="array" ref="O370">IF(K370="","",IF($O$11="Bester",LARGE(K370:N370,1),IF(AND(M370="",N370=""),"",SUM(LARGE(K370:N370,{1;2;3})))))</f>
        <v/>
      </c>
      <c r="P370" s="140" t="str">
        <f t="shared" si="79"/>
        <v/>
      </c>
      <c r="Q370" s="112"/>
      <c r="R370" s="114"/>
      <c r="S370" s="114"/>
      <c r="T370" s="114"/>
      <c r="U370" s="19" t="str" cm="1">
        <f t="array" ref="U370">IF(Q370="","",IF($U$11="Bester",LARGE(Q370:T370,1),IF(AND(S370="",T370=""),"",SUM(LARGE(Q370:T370,{1;2;3})))))</f>
        <v/>
      </c>
      <c r="V370" s="140" t="str">
        <f t="shared" si="80"/>
        <v/>
      </c>
      <c r="W370" s="17"/>
      <c r="X370" s="140" t="str">
        <f t="shared" si="81"/>
        <v/>
      </c>
      <c r="Y370" s="21"/>
      <c r="Z370" s="26" t="str">
        <f t="shared" si="73"/>
        <v/>
      </c>
      <c r="AA370" s="27" t="str">
        <f t="shared" si="74"/>
        <v/>
      </c>
      <c r="AB370" s="27" t="str">
        <f t="shared" si="75"/>
        <v/>
      </c>
      <c r="AC370" s="25" t="str">
        <f t="shared" si="76"/>
        <v/>
      </c>
      <c r="AD370" s="19" t="str">
        <f t="shared" si="82"/>
        <v/>
      </c>
      <c r="AE370" s="142" t="str">
        <f t="shared" si="83"/>
        <v/>
      </c>
      <c r="AF370" s="28" t="str">
        <f t="shared" si="84"/>
        <v/>
      </c>
      <c r="AG370" s="29" t="str">
        <f t="shared" si="85"/>
        <v/>
      </c>
      <c r="AH370" s="30" t="str">
        <f t="shared" si="86"/>
        <v/>
      </c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</row>
    <row r="371" spans="2:49" ht="18" customHeight="1" x14ac:dyDescent="0.2">
      <c r="B371" s="106">
        <v>360</v>
      </c>
      <c r="C371" s="153"/>
      <c r="D371" s="184"/>
      <c r="E371" s="184"/>
      <c r="F371" s="185"/>
      <c r="G371" s="166" t="str">
        <f t="shared" si="77"/>
        <v/>
      </c>
      <c r="H371" s="48"/>
      <c r="I371" s="17"/>
      <c r="J371" s="140" t="str">
        <f t="shared" si="78"/>
        <v/>
      </c>
      <c r="K371" s="112"/>
      <c r="L371" s="108"/>
      <c r="M371" s="108"/>
      <c r="N371" s="108"/>
      <c r="O371" s="18" t="str" cm="1">
        <f t="array" ref="O371">IF(K371="","",IF($O$11="Bester",LARGE(K371:N371,1),IF(AND(M371="",N371=""),"",SUM(LARGE(K371:N371,{1;2;3})))))</f>
        <v/>
      </c>
      <c r="P371" s="140" t="str">
        <f t="shared" si="79"/>
        <v/>
      </c>
      <c r="Q371" s="112"/>
      <c r="R371" s="114"/>
      <c r="S371" s="114"/>
      <c r="T371" s="114"/>
      <c r="U371" s="19" t="str" cm="1">
        <f t="array" ref="U371">IF(Q371="","",IF($U$11="Bester",LARGE(Q371:T371,1),IF(AND(S371="",T371=""),"",SUM(LARGE(Q371:T371,{1;2;3})))))</f>
        <v/>
      </c>
      <c r="V371" s="140" t="str">
        <f t="shared" si="80"/>
        <v/>
      </c>
      <c r="W371" s="17"/>
      <c r="X371" s="140" t="str">
        <f t="shared" si="81"/>
        <v/>
      </c>
      <c r="Y371" s="21"/>
      <c r="Z371" s="26" t="str">
        <f t="shared" si="73"/>
        <v/>
      </c>
      <c r="AA371" s="27" t="str">
        <f t="shared" si="74"/>
        <v/>
      </c>
      <c r="AB371" s="27" t="str">
        <f t="shared" si="75"/>
        <v/>
      </c>
      <c r="AC371" s="25" t="str">
        <f t="shared" si="76"/>
        <v/>
      </c>
      <c r="AD371" s="19" t="str">
        <f t="shared" si="82"/>
        <v/>
      </c>
      <c r="AE371" s="142" t="str">
        <f t="shared" si="83"/>
        <v/>
      </c>
      <c r="AF371" s="28" t="str">
        <f t="shared" si="84"/>
        <v/>
      </c>
      <c r="AG371" s="29" t="str">
        <f t="shared" si="85"/>
        <v/>
      </c>
      <c r="AH371" s="30" t="str">
        <f t="shared" si="86"/>
        <v/>
      </c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</row>
    <row r="372" spans="2:49" ht="18" customHeight="1" x14ac:dyDescent="0.2">
      <c r="B372" s="106">
        <v>361</v>
      </c>
      <c r="C372" s="153"/>
      <c r="D372" s="184"/>
      <c r="E372" s="184"/>
      <c r="F372" s="185"/>
      <c r="G372" s="166" t="str">
        <f t="shared" si="77"/>
        <v/>
      </c>
      <c r="H372" s="48"/>
      <c r="I372" s="17"/>
      <c r="J372" s="140" t="str">
        <f t="shared" si="78"/>
        <v/>
      </c>
      <c r="K372" s="112"/>
      <c r="L372" s="108"/>
      <c r="M372" s="108"/>
      <c r="N372" s="108"/>
      <c r="O372" s="18" t="str" cm="1">
        <f t="array" ref="O372">IF(K372="","",IF($O$11="Bester",LARGE(K372:N372,1),IF(AND(M372="",N372=""),"",SUM(LARGE(K372:N372,{1;2;3})))))</f>
        <v/>
      </c>
      <c r="P372" s="140" t="str">
        <f t="shared" si="79"/>
        <v/>
      </c>
      <c r="Q372" s="112"/>
      <c r="R372" s="114"/>
      <c r="S372" s="114"/>
      <c r="T372" s="114"/>
      <c r="U372" s="19" t="str" cm="1">
        <f t="array" ref="U372">IF(Q372="","",IF($U$11="Bester",LARGE(Q372:T372,1),IF(AND(S372="",T372=""),"",SUM(LARGE(Q372:T372,{1;2;3})))))</f>
        <v/>
      </c>
      <c r="V372" s="140" t="str">
        <f t="shared" si="80"/>
        <v/>
      </c>
      <c r="W372" s="17"/>
      <c r="X372" s="140" t="str">
        <f t="shared" si="81"/>
        <v/>
      </c>
      <c r="Y372" s="21"/>
      <c r="Z372" s="26" t="str">
        <f t="shared" si="73"/>
        <v/>
      </c>
      <c r="AA372" s="27" t="str">
        <f t="shared" si="74"/>
        <v/>
      </c>
      <c r="AB372" s="27" t="str">
        <f t="shared" si="75"/>
        <v/>
      </c>
      <c r="AC372" s="25" t="str">
        <f t="shared" si="76"/>
        <v/>
      </c>
      <c r="AD372" s="19" t="str">
        <f t="shared" si="82"/>
        <v/>
      </c>
      <c r="AE372" s="142" t="str">
        <f t="shared" si="83"/>
        <v/>
      </c>
      <c r="AF372" s="28" t="str">
        <f t="shared" si="84"/>
        <v/>
      </c>
      <c r="AG372" s="29" t="str">
        <f t="shared" si="85"/>
        <v/>
      </c>
      <c r="AH372" s="30" t="str">
        <f t="shared" si="86"/>
        <v/>
      </c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</row>
    <row r="373" spans="2:49" ht="18" customHeight="1" x14ac:dyDescent="0.2">
      <c r="B373" s="106">
        <v>362</v>
      </c>
      <c r="C373" s="153"/>
      <c r="D373" s="184"/>
      <c r="E373" s="184"/>
      <c r="F373" s="185"/>
      <c r="G373" s="166" t="str">
        <f t="shared" si="77"/>
        <v/>
      </c>
      <c r="H373" s="48"/>
      <c r="I373" s="17"/>
      <c r="J373" s="140" t="str">
        <f t="shared" si="78"/>
        <v/>
      </c>
      <c r="K373" s="112"/>
      <c r="L373" s="108"/>
      <c r="M373" s="108"/>
      <c r="N373" s="108"/>
      <c r="O373" s="18" t="str" cm="1">
        <f t="array" ref="O373">IF(K373="","",IF($O$11="Bester",LARGE(K373:N373,1),IF(AND(M373="",N373=""),"",SUM(LARGE(K373:N373,{1;2;3})))))</f>
        <v/>
      </c>
      <c r="P373" s="140" t="str">
        <f t="shared" si="79"/>
        <v/>
      </c>
      <c r="Q373" s="112"/>
      <c r="R373" s="114"/>
      <c r="S373" s="114"/>
      <c r="T373" s="114"/>
      <c r="U373" s="19" t="str" cm="1">
        <f t="array" ref="U373">IF(Q373="","",IF($U$11="Bester",LARGE(Q373:T373,1),IF(AND(S373="",T373=""),"",SUM(LARGE(Q373:T373,{1;2;3})))))</f>
        <v/>
      </c>
      <c r="V373" s="140" t="str">
        <f t="shared" si="80"/>
        <v/>
      </c>
      <c r="W373" s="17"/>
      <c r="X373" s="140" t="str">
        <f t="shared" si="81"/>
        <v/>
      </c>
      <c r="Y373" s="21"/>
      <c r="Z373" s="26" t="str">
        <f t="shared" si="73"/>
        <v/>
      </c>
      <c r="AA373" s="27" t="str">
        <f t="shared" si="74"/>
        <v/>
      </c>
      <c r="AB373" s="27" t="str">
        <f t="shared" si="75"/>
        <v/>
      </c>
      <c r="AC373" s="25" t="str">
        <f t="shared" si="76"/>
        <v/>
      </c>
      <c r="AD373" s="19" t="str">
        <f t="shared" si="82"/>
        <v/>
      </c>
      <c r="AE373" s="142" t="str">
        <f t="shared" si="83"/>
        <v/>
      </c>
      <c r="AF373" s="28" t="str">
        <f t="shared" si="84"/>
        <v/>
      </c>
      <c r="AG373" s="29" t="str">
        <f t="shared" si="85"/>
        <v/>
      </c>
      <c r="AH373" s="30" t="str">
        <f t="shared" si="86"/>
        <v/>
      </c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</row>
    <row r="374" spans="2:49" ht="18" customHeight="1" x14ac:dyDescent="0.2">
      <c r="B374" s="106">
        <v>363</v>
      </c>
      <c r="C374" s="153"/>
      <c r="D374" s="184"/>
      <c r="E374" s="184"/>
      <c r="F374" s="185"/>
      <c r="G374" s="166" t="str">
        <f t="shared" si="77"/>
        <v/>
      </c>
      <c r="H374" s="48"/>
      <c r="I374" s="17"/>
      <c r="J374" s="140" t="str">
        <f t="shared" si="78"/>
        <v/>
      </c>
      <c r="K374" s="112"/>
      <c r="L374" s="108"/>
      <c r="M374" s="108"/>
      <c r="N374" s="108"/>
      <c r="O374" s="18" t="str" cm="1">
        <f t="array" ref="O374">IF(K374="","",IF($O$11="Bester",LARGE(K374:N374,1),IF(AND(M374="",N374=""),"",SUM(LARGE(K374:N374,{1;2;3})))))</f>
        <v/>
      </c>
      <c r="P374" s="140" t="str">
        <f t="shared" si="79"/>
        <v/>
      </c>
      <c r="Q374" s="112"/>
      <c r="R374" s="114"/>
      <c r="S374" s="114"/>
      <c r="T374" s="114"/>
      <c r="U374" s="19" t="str" cm="1">
        <f t="array" ref="U374">IF(Q374="","",IF($U$11="Bester",LARGE(Q374:T374,1),IF(AND(S374="",T374=""),"",SUM(LARGE(Q374:T374,{1;2;3})))))</f>
        <v/>
      </c>
      <c r="V374" s="140" t="str">
        <f t="shared" si="80"/>
        <v/>
      </c>
      <c r="W374" s="17"/>
      <c r="X374" s="140" t="str">
        <f t="shared" si="81"/>
        <v/>
      </c>
      <c r="Y374" s="21"/>
      <c r="Z374" s="26" t="str">
        <f t="shared" si="73"/>
        <v/>
      </c>
      <c r="AA374" s="27" t="str">
        <f t="shared" si="74"/>
        <v/>
      </c>
      <c r="AB374" s="27" t="str">
        <f t="shared" si="75"/>
        <v/>
      </c>
      <c r="AC374" s="25" t="str">
        <f t="shared" si="76"/>
        <v/>
      </c>
      <c r="AD374" s="19" t="str">
        <f t="shared" si="82"/>
        <v/>
      </c>
      <c r="AE374" s="142" t="str">
        <f t="shared" si="83"/>
        <v/>
      </c>
      <c r="AF374" s="28" t="str">
        <f t="shared" si="84"/>
        <v/>
      </c>
      <c r="AG374" s="29" t="str">
        <f t="shared" si="85"/>
        <v/>
      </c>
      <c r="AH374" s="30" t="str">
        <f t="shared" si="86"/>
        <v/>
      </c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</row>
    <row r="375" spans="2:49" ht="18" customHeight="1" x14ac:dyDescent="0.2">
      <c r="B375" s="106">
        <v>364</v>
      </c>
      <c r="C375" s="153"/>
      <c r="D375" s="184"/>
      <c r="E375" s="184"/>
      <c r="F375" s="185"/>
      <c r="G375" s="166" t="str">
        <f t="shared" si="77"/>
        <v/>
      </c>
      <c r="H375" s="48"/>
      <c r="I375" s="17"/>
      <c r="J375" s="140" t="str">
        <f t="shared" si="78"/>
        <v/>
      </c>
      <c r="K375" s="112"/>
      <c r="L375" s="108"/>
      <c r="M375" s="108"/>
      <c r="N375" s="108"/>
      <c r="O375" s="18" t="str" cm="1">
        <f t="array" ref="O375">IF(K375="","",IF($O$11="Bester",LARGE(K375:N375,1),IF(AND(M375="",N375=""),"",SUM(LARGE(K375:N375,{1;2;3})))))</f>
        <v/>
      </c>
      <c r="P375" s="140" t="str">
        <f t="shared" si="79"/>
        <v/>
      </c>
      <c r="Q375" s="112"/>
      <c r="R375" s="114"/>
      <c r="S375" s="114"/>
      <c r="T375" s="114"/>
      <c r="U375" s="19" t="str" cm="1">
        <f t="array" ref="U375">IF(Q375="","",IF($U$11="Bester",LARGE(Q375:T375,1),IF(AND(S375="",T375=""),"",SUM(LARGE(Q375:T375,{1;2;3})))))</f>
        <v/>
      </c>
      <c r="V375" s="140" t="str">
        <f t="shared" si="80"/>
        <v/>
      </c>
      <c r="W375" s="17"/>
      <c r="X375" s="140" t="str">
        <f t="shared" si="81"/>
        <v/>
      </c>
      <c r="Y375" s="21"/>
      <c r="Z375" s="26" t="str">
        <f t="shared" si="73"/>
        <v/>
      </c>
      <c r="AA375" s="27" t="str">
        <f t="shared" si="74"/>
        <v/>
      </c>
      <c r="AB375" s="27" t="str">
        <f t="shared" si="75"/>
        <v/>
      </c>
      <c r="AC375" s="25" t="str">
        <f t="shared" si="76"/>
        <v/>
      </c>
      <c r="AD375" s="19" t="str">
        <f t="shared" si="82"/>
        <v/>
      </c>
      <c r="AE375" s="142" t="str">
        <f t="shared" si="83"/>
        <v/>
      </c>
      <c r="AF375" s="28" t="str">
        <f t="shared" si="84"/>
        <v/>
      </c>
      <c r="AG375" s="29" t="str">
        <f t="shared" si="85"/>
        <v/>
      </c>
      <c r="AH375" s="30" t="str">
        <f t="shared" si="86"/>
        <v/>
      </c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</row>
    <row r="376" spans="2:49" ht="18" customHeight="1" x14ac:dyDescent="0.2">
      <c r="B376" s="106">
        <v>365</v>
      </c>
      <c r="C376" s="153"/>
      <c r="D376" s="184"/>
      <c r="E376" s="184"/>
      <c r="F376" s="185"/>
      <c r="G376" s="166" t="str">
        <f t="shared" si="77"/>
        <v/>
      </c>
      <c r="H376" s="48"/>
      <c r="I376" s="17"/>
      <c r="J376" s="140" t="str">
        <f t="shared" si="78"/>
        <v/>
      </c>
      <c r="K376" s="112"/>
      <c r="L376" s="108"/>
      <c r="M376" s="108"/>
      <c r="N376" s="108"/>
      <c r="O376" s="18" t="str" cm="1">
        <f t="array" ref="O376">IF(K376="","",IF($O$11="Bester",LARGE(K376:N376,1),IF(AND(M376="",N376=""),"",SUM(LARGE(K376:N376,{1;2;3})))))</f>
        <v/>
      </c>
      <c r="P376" s="140" t="str">
        <f t="shared" si="79"/>
        <v/>
      </c>
      <c r="Q376" s="112"/>
      <c r="R376" s="114"/>
      <c r="S376" s="114"/>
      <c r="T376" s="114"/>
      <c r="U376" s="19" t="str" cm="1">
        <f t="array" ref="U376">IF(Q376="","",IF($U$11="Bester",LARGE(Q376:T376,1),IF(AND(S376="",T376=""),"",SUM(LARGE(Q376:T376,{1;2;3})))))</f>
        <v/>
      </c>
      <c r="V376" s="140" t="str">
        <f t="shared" si="80"/>
        <v/>
      </c>
      <c r="W376" s="17"/>
      <c r="X376" s="140" t="str">
        <f t="shared" si="81"/>
        <v/>
      </c>
      <c r="Y376" s="21"/>
      <c r="Z376" s="26" t="str">
        <f t="shared" si="73"/>
        <v/>
      </c>
      <c r="AA376" s="27" t="str">
        <f t="shared" si="74"/>
        <v/>
      </c>
      <c r="AB376" s="27" t="str">
        <f t="shared" si="75"/>
        <v/>
      </c>
      <c r="AC376" s="25" t="str">
        <f t="shared" si="76"/>
        <v/>
      </c>
      <c r="AD376" s="19" t="str">
        <f t="shared" si="82"/>
        <v/>
      </c>
      <c r="AE376" s="142" t="str">
        <f t="shared" si="83"/>
        <v/>
      </c>
      <c r="AF376" s="28" t="str">
        <f t="shared" si="84"/>
        <v/>
      </c>
      <c r="AG376" s="29" t="str">
        <f t="shared" si="85"/>
        <v/>
      </c>
      <c r="AH376" s="30" t="str">
        <f t="shared" si="86"/>
        <v/>
      </c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</row>
    <row r="377" spans="2:49" ht="18" customHeight="1" x14ac:dyDescent="0.2">
      <c r="B377" s="106">
        <v>366</v>
      </c>
      <c r="C377" s="153"/>
      <c r="D377" s="184"/>
      <c r="E377" s="184"/>
      <c r="F377" s="185"/>
      <c r="G377" s="166" t="str">
        <f t="shared" si="77"/>
        <v/>
      </c>
      <c r="H377" s="48"/>
      <c r="I377" s="17"/>
      <c r="J377" s="140" t="str">
        <f t="shared" si="78"/>
        <v/>
      </c>
      <c r="K377" s="112"/>
      <c r="L377" s="108"/>
      <c r="M377" s="108"/>
      <c r="N377" s="108"/>
      <c r="O377" s="18" t="str" cm="1">
        <f t="array" ref="O377">IF(K377="","",IF($O$11="Bester",LARGE(K377:N377,1),IF(AND(M377="",N377=""),"",SUM(LARGE(K377:N377,{1;2;3})))))</f>
        <v/>
      </c>
      <c r="P377" s="140" t="str">
        <f t="shared" si="79"/>
        <v/>
      </c>
      <c r="Q377" s="112"/>
      <c r="R377" s="114"/>
      <c r="S377" s="114"/>
      <c r="T377" s="114"/>
      <c r="U377" s="19" t="str" cm="1">
        <f t="array" ref="U377">IF(Q377="","",IF($U$11="Bester",LARGE(Q377:T377,1),IF(AND(S377="",T377=""),"",SUM(LARGE(Q377:T377,{1;2;3})))))</f>
        <v/>
      </c>
      <c r="V377" s="140" t="str">
        <f t="shared" si="80"/>
        <v/>
      </c>
      <c r="W377" s="17"/>
      <c r="X377" s="140" t="str">
        <f t="shared" si="81"/>
        <v/>
      </c>
      <c r="Y377" s="21"/>
      <c r="Z377" s="26" t="str">
        <f t="shared" si="73"/>
        <v/>
      </c>
      <c r="AA377" s="27" t="str">
        <f t="shared" si="74"/>
        <v/>
      </c>
      <c r="AB377" s="27" t="str">
        <f t="shared" si="75"/>
        <v/>
      </c>
      <c r="AC377" s="25" t="str">
        <f t="shared" si="76"/>
        <v/>
      </c>
      <c r="AD377" s="19" t="str">
        <f t="shared" si="82"/>
        <v/>
      </c>
      <c r="AE377" s="142" t="str">
        <f t="shared" si="83"/>
        <v/>
      </c>
      <c r="AF377" s="28" t="str">
        <f t="shared" si="84"/>
        <v/>
      </c>
      <c r="AG377" s="29" t="str">
        <f t="shared" si="85"/>
        <v/>
      </c>
      <c r="AH377" s="30" t="str">
        <f t="shared" si="86"/>
        <v/>
      </c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</row>
    <row r="378" spans="2:49" ht="18" customHeight="1" x14ac:dyDescent="0.2">
      <c r="B378" s="106">
        <v>367</v>
      </c>
      <c r="C378" s="153"/>
      <c r="D378" s="184"/>
      <c r="E378" s="184"/>
      <c r="F378" s="185"/>
      <c r="G378" s="166" t="str">
        <f t="shared" si="77"/>
        <v/>
      </c>
      <c r="H378" s="48"/>
      <c r="I378" s="17"/>
      <c r="J378" s="140" t="str">
        <f t="shared" si="78"/>
        <v/>
      </c>
      <c r="K378" s="112"/>
      <c r="L378" s="108"/>
      <c r="M378" s="108"/>
      <c r="N378" s="108"/>
      <c r="O378" s="18" t="str" cm="1">
        <f t="array" ref="O378">IF(K378="","",IF($O$11="Bester",LARGE(K378:N378,1),IF(AND(M378="",N378=""),"",SUM(LARGE(K378:N378,{1;2;3})))))</f>
        <v/>
      </c>
      <c r="P378" s="140" t="str">
        <f t="shared" si="79"/>
        <v/>
      </c>
      <c r="Q378" s="112"/>
      <c r="R378" s="114"/>
      <c r="S378" s="114"/>
      <c r="T378" s="114"/>
      <c r="U378" s="19" t="str" cm="1">
        <f t="array" ref="U378">IF(Q378="","",IF($U$11="Bester",LARGE(Q378:T378,1),IF(AND(S378="",T378=""),"",SUM(LARGE(Q378:T378,{1;2;3})))))</f>
        <v/>
      </c>
      <c r="V378" s="140" t="str">
        <f t="shared" si="80"/>
        <v/>
      </c>
      <c r="W378" s="17"/>
      <c r="X378" s="140" t="str">
        <f t="shared" si="81"/>
        <v/>
      </c>
      <c r="Y378" s="21"/>
      <c r="Z378" s="26" t="str">
        <f t="shared" si="73"/>
        <v/>
      </c>
      <c r="AA378" s="27" t="str">
        <f t="shared" si="74"/>
        <v/>
      </c>
      <c r="AB378" s="27" t="str">
        <f t="shared" si="75"/>
        <v/>
      </c>
      <c r="AC378" s="25" t="str">
        <f t="shared" si="76"/>
        <v/>
      </c>
      <c r="AD378" s="19" t="str">
        <f t="shared" si="82"/>
        <v/>
      </c>
      <c r="AE378" s="142" t="str">
        <f t="shared" si="83"/>
        <v/>
      </c>
      <c r="AF378" s="28" t="str">
        <f t="shared" si="84"/>
        <v/>
      </c>
      <c r="AG378" s="29" t="str">
        <f t="shared" si="85"/>
        <v/>
      </c>
      <c r="AH378" s="30" t="str">
        <f t="shared" si="86"/>
        <v/>
      </c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</row>
    <row r="379" spans="2:49" ht="18" customHeight="1" x14ac:dyDescent="0.2">
      <c r="B379" s="106">
        <v>368</v>
      </c>
      <c r="C379" s="153"/>
      <c r="D379" s="184"/>
      <c r="E379" s="184"/>
      <c r="F379" s="185"/>
      <c r="G379" s="166" t="str">
        <f t="shared" si="77"/>
        <v/>
      </c>
      <c r="H379" s="48"/>
      <c r="I379" s="17"/>
      <c r="J379" s="140" t="str">
        <f t="shared" si="78"/>
        <v/>
      </c>
      <c r="K379" s="112"/>
      <c r="L379" s="108"/>
      <c r="M379" s="108"/>
      <c r="N379" s="108"/>
      <c r="O379" s="18" t="str" cm="1">
        <f t="array" ref="O379">IF(K379="","",IF($O$11="Bester",LARGE(K379:N379,1),IF(AND(M379="",N379=""),"",SUM(LARGE(K379:N379,{1;2;3})))))</f>
        <v/>
      </c>
      <c r="P379" s="140" t="str">
        <f t="shared" si="79"/>
        <v/>
      </c>
      <c r="Q379" s="112"/>
      <c r="R379" s="114"/>
      <c r="S379" s="114"/>
      <c r="T379" s="114"/>
      <c r="U379" s="19" t="str" cm="1">
        <f t="array" ref="U379">IF(Q379="","",IF($U$11="Bester",LARGE(Q379:T379,1),IF(AND(S379="",T379=""),"",SUM(LARGE(Q379:T379,{1;2;3})))))</f>
        <v/>
      </c>
      <c r="V379" s="140" t="str">
        <f t="shared" si="80"/>
        <v/>
      </c>
      <c r="W379" s="17"/>
      <c r="X379" s="140" t="str">
        <f t="shared" si="81"/>
        <v/>
      </c>
      <c r="Y379" s="21"/>
      <c r="Z379" s="26" t="str">
        <f t="shared" si="73"/>
        <v/>
      </c>
      <c r="AA379" s="27" t="str">
        <f t="shared" si="74"/>
        <v/>
      </c>
      <c r="AB379" s="27" t="str">
        <f t="shared" si="75"/>
        <v/>
      </c>
      <c r="AC379" s="25" t="str">
        <f t="shared" si="76"/>
        <v/>
      </c>
      <c r="AD379" s="19" t="str">
        <f t="shared" si="82"/>
        <v/>
      </c>
      <c r="AE379" s="142" t="str">
        <f t="shared" si="83"/>
        <v/>
      </c>
      <c r="AF379" s="28" t="str">
        <f t="shared" si="84"/>
        <v/>
      </c>
      <c r="AG379" s="29" t="str">
        <f t="shared" si="85"/>
        <v/>
      </c>
      <c r="AH379" s="30" t="str">
        <f t="shared" si="86"/>
        <v/>
      </c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</row>
    <row r="380" spans="2:49" ht="18" customHeight="1" x14ac:dyDescent="0.2">
      <c r="B380" s="106">
        <v>369</v>
      </c>
      <c r="C380" s="153"/>
      <c r="D380" s="184"/>
      <c r="E380" s="184"/>
      <c r="F380" s="185"/>
      <c r="G380" s="166" t="str">
        <f t="shared" si="77"/>
        <v/>
      </c>
      <c r="H380" s="48"/>
      <c r="I380" s="17"/>
      <c r="J380" s="140" t="str">
        <f t="shared" si="78"/>
        <v/>
      </c>
      <c r="K380" s="112"/>
      <c r="L380" s="108"/>
      <c r="M380" s="108"/>
      <c r="N380" s="108"/>
      <c r="O380" s="18" t="str" cm="1">
        <f t="array" ref="O380">IF(K380="","",IF($O$11="Bester",LARGE(K380:N380,1),IF(AND(M380="",N380=""),"",SUM(LARGE(K380:N380,{1;2;3})))))</f>
        <v/>
      </c>
      <c r="P380" s="140" t="str">
        <f t="shared" si="79"/>
        <v/>
      </c>
      <c r="Q380" s="112"/>
      <c r="R380" s="114"/>
      <c r="S380" s="114"/>
      <c r="T380" s="114"/>
      <c r="U380" s="19" t="str" cm="1">
        <f t="array" ref="U380">IF(Q380="","",IF($U$11="Bester",LARGE(Q380:T380,1),IF(AND(S380="",T380=""),"",SUM(LARGE(Q380:T380,{1;2;3})))))</f>
        <v/>
      </c>
      <c r="V380" s="140" t="str">
        <f t="shared" si="80"/>
        <v/>
      </c>
      <c r="W380" s="17"/>
      <c r="X380" s="140" t="str">
        <f t="shared" si="81"/>
        <v/>
      </c>
      <c r="Y380" s="21"/>
      <c r="Z380" s="26" t="str">
        <f t="shared" si="73"/>
        <v/>
      </c>
      <c r="AA380" s="27" t="str">
        <f t="shared" si="74"/>
        <v/>
      </c>
      <c r="AB380" s="27" t="str">
        <f t="shared" si="75"/>
        <v/>
      </c>
      <c r="AC380" s="25" t="str">
        <f t="shared" si="76"/>
        <v/>
      </c>
      <c r="AD380" s="19" t="str">
        <f t="shared" si="82"/>
        <v/>
      </c>
      <c r="AE380" s="142" t="str">
        <f t="shared" si="83"/>
        <v/>
      </c>
      <c r="AF380" s="28" t="str">
        <f t="shared" si="84"/>
        <v/>
      </c>
      <c r="AG380" s="29" t="str">
        <f t="shared" si="85"/>
        <v/>
      </c>
      <c r="AH380" s="30" t="str">
        <f t="shared" si="86"/>
        <v/>
      </c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</row>
    <row r="381" spans="2:49" ht="18" customHeight="1" x14ac:dyDescent="0.2">
      <c r="B381" s="106">
        <v>370</v>
      </c>
      <c r="C381" s="153"/>
      <c r="D381" s="184"/>
      <c r="E381" s="184"/>
      <c r="F381" s="185"/>
      <c r="G381" s="166" t="str">
        <f t="shared" si="77"/>
        <v/>
      </c>
      <c r="H381" s="48"/>
      <c r="I381" s="17"/>
      <c r="J381" s="140" t="str">
        <f t="shared" si="78"/>
        <v/>
      </c>
      <c r="K381" s="112"/>
      <c r="L381" s="108"/>
      <c r="M381" s="108"/>
      <c r="N381" s="108"/>
      <c r="O381" s="18" t="str" cm="1">
        <f t="array" ref="O381">IF(K381="","",IF($O$11="Bester",LARGE(K381:N381,1),IF(AND(M381="",N381=""),"",SUM(LARGE(K381:N381,{1;2;3})))))</f>
        <v/>
      </c>
      <c r="P381" s="140" t="str">
        <f t="shared" si="79"/>
        <v/>
      </c>
      <c r="Q381" s="112"/>
      <c r="R381" s="114"/>
      <c r="S381" s="114"/>
      <c r="T381" s="114"/>
      <c r="U381" s="19" t="str" cm="1">
        <f t="array" ref="U381">IF(Q381="","",IF($U$11="Bester",LARGE(Q381:T381,1),IF(AND(S381="",T381=""),"",SUM(LARGE(Q381:T381,{1;2;3})))))</f>
        <v/>
      </c>
      <c r="V381" s="140" t="str">
        <f t="shared" si="80"/>
        <v/>
      </c>
      <c r="W381" s="17"/>
      <c r="X381" s="140" t="str">
        <f t="shared" si="81"/>
        <v/>
      </c>
      <c r="Y381" s="21"/>
      <c r="Z381" s="26" t="str">
        <f t="shared" si="73"/>
        <v/>
      </c>
      <c r="AA381" s="27" t="str">
        <f t="shared" si="74"/>
        <v/>
      </c>
      <c r="AB381" s="27" t="str">
        <f t="shared" si="75"/>
        <v/>
      </c>
      <c r="AC381" s="25" t="str">
        <f t="shared" si="76"/>
        <v/>
      </c>
      <c r="AD381" s="19" t="str">
        <f t="shared" si="82"/>
        <v/>
      </c>
      <c r="AE381" s="142" t="str">
        <f t="shared" si="83"/>
        <v/>
      </c>
      <c r="AF381" s="28" t="str">
        <f t="shared" si="84"/>
        <v/>
      </c>
      <c r="AG381" s="29" t="str">
        <f t="shared" si="85"/>
        <v/>
      </c>
      <c r="AH381" s="30" t="str">
        <f t="shared" si="86"/>
        <v/>
      </c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</row>
    <row r="382" spans="2:49" ht="18" customHeight="1" x14ac:dyDescent="0.2">
      <c r="B382" s="106">
        <v>371</v>
      </c>
      <c r="C382" s="153"/>
      <c r="D382" s="184"/>
      <c r="E382" s="184"/>
      <c r="F382" s="185"/>
      <c r="G382" s="166" t="str">
        <f t="shared" si="77"/>
        <v/>
      </c>
      <c r="H382" s="48"/>
      <c r="I382" s="17"/>
      <c r="J382" s="140" t="str">
        <f t="shared" si="78"/>
        <v/>
      </c>
      <c r="K382" s="112"/>
      <c r="L382" s="108"/>
      <c r="M382" s="108"/>
      <c r="N382" s="108"/>
      <c r="O382" s="18" t="str" cm="1">
        <f t="array" ref="O382">IF(K382="","",IF($O$11="Bester",LARGE(K382:N382,1),IF(AND(M382="",N382=""),"",SUM(LARGE(K382:N382,{1;2;3})))))</f>
        <v/>
      </c>
      <c r="P382" s="140" t="str">
        <f t="shared" si="79"/>
        <v/>
      </c>
      <c r="Q382" s="112"/>
      <c r="R382" s="114"/>
      <c r="S382" s="114"/>
      <c r="T382" s="114"/>
      <c r="U382" s="19" t="str" cm="1">
        <f t="array" ref="U382">IF(Q382="","",IF($U$11="Bester",LARGE(Q382:T382,1),IF(AND(S382="",T382=""),"",SUM(LARGE(Q382:T382,{1;2;3})))))</f>
        <v/>
      </c>
      <c r="V382" s="140" t="str">
        <f t="shared" si="80"/>
        <v/>
      </c>
      <c r="W382" s="17"/>
      <c r="X382" s="140" t="str">
        <f t="shared" si="81"/>
        <v/>
      </c>
      <c r="Y382" s="21"/>
      <c r="Z382" s="26" t="str">
        <f t="shared" si="73"/>
        <v/>
      </c>
      <c r="AA382" s="27" t="str">
        <f t="shared" si="74"/>
        <v/>
      </c>
      <c r="AB382" s="27" t="str">
        <f t="shared" si="75"/>
        <v/>
      </c>
      <c r="AC382" s="25" t="str">
        <f t="shared" si="76"/>
        <v/>
      </c>
      <c r="AD382" s="19" t="str">
        <f t="shared" si="82"/>
        <v/>
      </c>
      <c r="AE382" s="142" t="str">
        <f t="shared" si="83"/>
        <v/>
      </c>
      <c r="AF382" s="28" t="str">
        <f t="shared" si="84"/>
        <v/>
      </c>
      <c r="AG382" s="29" t="str">
        <f t="shared" si="85"/>
        <v/>
      </c>
      <c r="AH382" s="30" t="str">
        <f t="shared" si="86"/>
        <v/>
      </c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</row>
    <row r="383" spans="2:49" ht="18" customHeight="1" x14ac:dyDescent="0.2">
      <c r="B383" s="106">
        <v>372</v>
      </c>
      <c r="C383" s="153"/>
      <c r="D383" s="184"/>
      <c r="E383" s="184"/>
      <c r="F383" s="185"/>
      <c r="G383" s="166" t="str">
        <f t="shared" si="77"/>
        <v/>
      </c>
      <c r="H383" s="48"/>
      <c r="I383" s="17"/>
      <c r="J383" s="140" t="str">
        <f t="shared" si="78"/>
        <v/>
      </c>
      <c r="K383" s="112"/>
      <c r="L383" s="108"/>
      <c r="M383" s="108"/>
      <c r="N383" s="108"/>
      <c r="O383" s="18" t="str" cm="1">
        <f t="array" ref="O383">IF(K383="","",IF($O$11="Bester",LARGE(K383:N383,1),IF(AND(M383="",N383=""),"",SUM(LARGE(K383:N383,{1;2;3})))))</f>
        <v/>
      </c>
      <c r="P383" s="140" t="str">
        <f t="shared" si="79"/>
        <v/>
      </c>
      <c r="Q383" s="112"/>
      <c r="R383" s="114"/>
      <c r="S383" s="114"/>
      <c r="T383" s="114"/>
      <c r="U383" s="19" t="str" cm="1">
        <f t="array" ref="U383">IF(Q383="","",IF($U$11="Bester",LARGE(Q383:T383,1),IF(AND(S383="",T383=""),"",SUM(LARGE(Q383:T383,{1;2;3})))))</f>
        <v/>
      </c>
      <c r="V383" s="140" t="str">
        <f t="shared" si="80"/>
        <v/>
      </c>
      <c r="W383" s="17"/>
      <c r="X383" s="140" t="str">
        <f t="shared" si="81"/>
        <v/>
      </c>
      <c r="Y383" s="21"/>
      <c r="Z383" s="26" t="str">
        <f t="shared" si="73"/>
        <v/>
      </c>
      <c r="AA383" s="27" t="str">
        <f t="shared" si="74"/>
        <v/>
      </c>
      <c r="AB383" s="27" t="str">
        <f t="shared" si="75"/>
        <v/>
      </c>
      <c r="AC383" s="25" t="str">
        <f t="shared" si="76"/>
        <v/>
      </c>
      <c r="AD383" s="19" t="str">
        <f t="shared" si="82"/>
        <v/>
      </c>
      <c r="AE383" s="142" t="str">
        <f t="shared" si="83"/>
        <v/>
      </c>
      <c r="AF383" s="28" t="str">
        <f t="shared" si="84"/>
        <v/>
      </c>
      <c r="AG383" s="29" t="str">
        <f t="shared" si="85"/>
        <v/>
      </c>
      <c r="AH383" s="30" t="str">
        <f t="shared" si="86"/>
        <v/>
      </c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</row>
    <row r="384" spans="2:49" ht="18" customHeight="1" x14ac:dyDescent="0.2">
      <c r="B384" s="106">
        <v>373</v>
      </c>
      <c r="C384" s="153"/>
      <c r="D384" s="184"/>
      <c r="E384" s="184"/>
      <c r="F384" s="185"/>
      <c r="G384" s="166" t="str">
        <f t="shared" si="77"/>
        <v/>
      </c>
      <c r="H384" s="48"/>
      <c r="I384" s="17"/>
      <c r="J384" s="140" t="str">
        <f t="shared" si="78"/>
        <v/>
      </c>
      <c r="K384" s="112"/>
      <c r="L384" s="108"/>
      <c r="M384" s="108"/>
      <c r="N384" s="108"/>
      <c r="O384" s="18" t="str" cm="1">
        <f t="array" ref="O384">IF(K384="","",IF($O$11="Bester",LARGE(K384:N384,1),IF(AND(M384="",N384=""),"",SUM(LARGE(K384:N384,{1;2;3})))))</f>
        <v/>
      </c>
      <c r="P384" s="140" t="str">
        <f t="shared" si="79"/>
        <v/>
      </c>
      <c r="Q384" s="112"/>
      <c r="R384" s="114"/>
      <c r="S384" s="114"/>
      <c r="T384" s="114"/>
      <c r="U384" s="19" t="str" cm="1">
        <f t="array" ref="U384">IF(Q384="","",IF($U$11="Bester",LARGE(Q384:T384,1),IF(AND(S384="",T384=""),"",SUM(LARGE(Q384:T384,{1;2;3})))))</f>
        <v/>
      </c>
      <c r="V384" s="140" t="str">
        <f t="shared" si="80"/>
        <v/>
      </c>
      <c r="W384" s="17"/>
      <c r="X384" s="140" t="str">
        <f t="shared" si="81"/>
        <v/>
      </c>
      <c r="Y384" s="21"/>
      <c r="Z384" s="26" t="str">
        <f t="shared" si="73"/>
        <v/>
      </c>
      <c r="AA384" s="27" t="str">
        <f t="shared" si="74"/>
        <v/>
      </c>
      <c r="AB384" s="27" t="str">
        <f t="shared" si="75"/>
        <v/>
      </c>
      <c r="AC384" s="25" t="str">
        <f t="shared" si="76"/>
        <v/>
      </c>
      <c r="AD384" s="19" t="str">
        <f t="shared" si="82"/>
        <v/>
      </c>
      <c r="AE384" s="142" t="str">
        <f t="shared" si="83"/>
        <v/>
      </c>
      <c r="AF384" s="28" t="str">
        <f t="shared" si="84"/>
        <v/>
      </c>
      <c r="AG384" s="29" t="str">
        <f t="shared" si="85"/>
        <v/>
      </c>
      <c r="AH384" s="30" t="str">
        <f t="shared" si="86"/>
        <v/>
      </c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</row>
    <row r="385" spans="2:49" ht="18" customHeight="1" x14ac:dyDescent="0.2">
      <c r="B385" s="106">
        <v>374</v>
      </c>
      <c r="C385" s="153"/>
      <c r="D385" s="184"/>
      <c r="E385" s="184"/>
      <c r="F385" s="185"/>
      <c r="G385" s="166" t="str">
        <f t="shared" si="77"/>
        <v/>
      </c>
      <c r="H385" s="48"/>
      <c r="I385" s="17"/>
      <c r="J385" s="140" t="str">
        <f t="shared" si="78"/>
        <v/>
      </c>
      <c r="K385" s="112"/>
      <c r="L385" s="108"/>
      <c r="M385" s="108"/>
      <c r="N385" s="108"/>
      <c r="O385" s="18" t="str" cm="1">
        <f t="array" ref="O385">IF(K385="","",IF($O$11="Bester",LARGE(K385:N385,1),IF(AND(M385="",N385=""),"",SUM(LARGE(K385:N385,{1;2;3})))))</f>
        <v/>
      </c>
      <c r="P385" s="140" t="str">
        <f t="shared" si="79"/>
        <v/>
      </c>
      <c r="Q385" s="112"/>
      <c r="R385" s="114"/>
      <c r="S385" s="114"/>
      <c r="T385" s="114"/>
      <c r="U385" s="19" t="str" cm="1">
        <f t="array" ref="U385">IF(Q385="","",IF($U$11="Bester",LARGE(Q385:T385,1),IF(AND(S385="",T385=""),"",SUM(LARGE(Q385:T385,{1;2;3})))))</f>
        <v/>
      </c>
      <c r="V385" s="140" t="str">
        <f t="shared" si="80"/>
        <v/>
      </c>
      <c r="W385" s="17"/>
      <c r="X385" s="140" t="str">
        <f t="shared" si="81"/>
        <v/>
      </c>
      <c r="Y385" s="21"/>
      <c r="Z385" s="26" t="str">
        <f t="shared" si="73"/>
        <v/>
      </c>
      <c r="AA385" s="27" t="str">
        <f t="shared" si="74"/>
        <v/>
      </c>
      <c r="AB385" s="27" t="str">
        <f t="shared" si="75"/>
        <v/>
      </c>
      <c r="AC385" s="25" t="str">
        <f t="shared" si="76"/>
        <v/>
      </c>
      <c r="AD385" s="19" t="str">
        <f t="shared" si="82"/>
        <v/>
      </c>
      <c r="AE385" s="142" t="str">
        <f t="shared" si="83"/>
        <v/>
      </c>
      <c r="AF385" s="28" t="str">
        <f t="shared" si="84"/>
        <v/>
      </c>
      <c r="AG385" s="29" t="str">
        <f t="shared" si="85"/>
        <v/>
      </c>
      <c r="AH385" s="30" t="str">
        <f t="shared" si="86"/>
        <v/>
      </c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</row>
    <row r="386" spans="2:49" ht="18" customHeight="1" x14ac:dyDescent="0.2">
      <c r="B386" s="106">
        <v>375</v>
      </c>
      <c r="C386" s="153"/>
      <c r="D386" s="184"/>
      <c r="E386" s="184"/>
      <c r="F386" s="185"/>
      <c r="G386" s="166" t="str">
        <f t="shared" si="77"/>
        <v/>
      </c>
      <c r="H386" s="48"/>
      <c r="I386" s="17"/>
      <c r="J386" s="140" t="str">
        <f t="shared" si="78"/>
        <v/>
      </c>
      <c r="K386" s="112"/>
      <c r="L386" s="108"/>
      <c r="M386" s="108"/>
      <c r="N386" s="108"/>
      <c r="O386" s="18" t="str" cm="1">
        <f t="array" ref="O386">IF(K386="","",IF($O$11="Bester",LARGE(K386:N386,1),IF(AND(M386="",N386=""),"",SUM(LARGE(K386:N386,{1;2;3})))))</f>
        <v/>
      </c>
      <c r="P386" s="140" t="str">
        <f t="shared" si="79"/>
        <v/>
      </c>
      <c r="Q386" s="112"/>
      <c r="R386" s="114"/>
      <c r="S386" s="114"/>
      <c r="T386" s="114"/>
      <c r="U386" s="19" t="str" cm="1">
        <f t="array" ref="U386">IF(Q386="","",IF($U$11="Bester",LARGE(Q386:T386,1),IF(AND(S386="",T386=""),"",SUM(LARGE(Q386:T386,{1;2;3})))))</f>
        <v/>
      </c>
      <c r="V386" s="140" t="str">
        <f t="shared" si="80"/>
        <v/>
      </c>
      <c r="W386" s="17"/>
      <c r="X386" s="140" t="str">
        <f t="shared" si="81"/>
        <v/>
      </c>
      <c r="Y386" s="21"/>
      <c r="Z386" s="26" t="str">
        <f t="shared" si="73"/>
        <v/>
      </c>
      <c r="AA386" s="27" t="str">
        <f t="shared" si="74"/>
        <v/>
      </c>
      <c r="AB386" s="27" t="str">
        <f t="shared" si="75"/>
        <v/>
      </c>
      <c r="AC386" s="25" t="str">
        <f t="shared" si="76"/>
        <v/>
      </c>
      <c r="AD386" s="19" t="str">
        <f t="shared" si="82"/>
        <v/>
      </c>
      <c r="AE386" s="142" t="str">
        <f t="shared" si="83"/>
        <v/>
      </c>
      <c r="AF386" s="28" t="str">
        <f t="shared" si="84"/>
        <v/>
      </c>
      <c r="AG386" s="29" t="str">
        <f t="shared" si="85"/>
        <v/>
      </c>
      <c r="AH386" s="30" t="str">
        <f t="shared" si="86"/>
        <v/>
      </c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</row>
    <row r="387" spans="2:49" ht="18" customHeight="1" x14ac:dyDescent="0.2">
      <c r="B387" s="106">
        <v>376</v>
      </c>
      <c r="C387" s="153"/>
      <c r="D387" s="184"/>
      <c r="E387" s="184"/>
      <c r="F387" s="185"/>
      <c r="G387" s="166" t="str">
        <f t="shared" si="77"/>
        <v/>
      </c>
      <c r="H387" s="48"/>
      <c r="I387" s="17"/>
      <c r="J387" s="140" t="str">
        <f t="shared" si="78"/>
        <v/>
      </c>
      <c r="K387" s="112"/>
      <c r="L387" s="108"/>
      <c r="M387" s="108"/>
      <c r="N387" s="108"/>
      <c r="O387" s="18" t="str" cm="1">
        <f t="array" ref="O387">IF(K387="","",IF($O$11="Bester",LARGE(K387:N387,1),IF(AND(M387="",N387=""),"",SUM(LARGE(K387:N387,{1;2;3})))))</f>
        <v/>
      </c>
      <c r="P387" s="140" t="str">
        <f t="shared" si="79"/>
        <v/>
      </c>
      <c r="Q387" s="112"/>
      <c r="R387" s="114"/>
      <c r="S387" s="114"/>
      <c r="T387" s="114"/>
      <c r="U387" s="19" t="str" cm="1">
        <f t="array" ref="U387">IF(Q387="","",IF($U$11="Bester",LARGE(Q387:T387,1),IF(AND(S387="",T387=""),"",SUM(LARGE(Q387:T387,{1;2;3})))))</f>
        <v/>
      </c>
      <c r="V387" s="140" t="str">
        <f t="shared" si="80"/>
        <v/>
      </c>
      <c r="W387" s="17"/>
      <c r="X387" s="140" t="str">
        <f t="shared" si="81"/>
        <v/>
      </c>
      <c r="Y387" s="21"/>
      <c r="Z387" s="26" t="str">
        <f t="shared" si="73"/>
        <v/>
      </c>
      <c r="AA387" s="27" t="str">
        <f t="shared" si="74"/>
        <v/>
      </c>
      <c r="AB387" s="27" t="str">
        <f t="shared" si="75"/>
        <v/>
      </c>
      <c r="AC387" s="25" t="str">
        <f t="shared" si="76"/>
        <v/>
      </c>
      <c r="AD387" s="19" t="str">
        <f t="shared" si="82"/>
        <v/>
      </c>
      <c r="AE387" s="142" t="str">
        <f t="shared" si="83"/>
        <v/>
      </c>
      <c r="AF387" s="28" t="str">
        <f t="shared" si="84"/>
        <v/>
      </c>
      <c r="AG387" s="29" t="str">
        <f t="shared" si="85"/>
        <v/>
      </c>
      <c r="AH387" s="30" t="str">
        <f t="shared" si="86"/>
        <v/>
      </c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</row>
    <row r="388" spans="2:49" ht="18" customHeight="1" x14ac:dyDescent="0.2">
      <c r="B388" s="106">
        <v>377</v>
      </c>
      <c r="C388" s="153"/>
      <c r="D388" s="184"/>
      <c r="E388" s="184"/>
      <c r="F388" s="185"/>
      <c r="G388" s="166" t="str">
        <f t="shared" si="77"/>
        <v/>
      </c>
      <c r="H388" s="48"/>
      <c r="I388" s="17"/>
      <c r="J388" s="140" t="str">
        <f t="shared" si="78"/>
        <v/>
      </c>
      <c r="K388" s="112"/>
      <c r="L388" s="108"/>
      <c r="M388" s="108"/>
      <c r="N388" s="108"/>
      <c r="O388" s="18" t="str" cm="1">
        <f t="array" ref="O388">IF(K388="","",IF($O$11="Bester",LARGE(K388:N388,1),IF(AND(M388="",N388=""),"",SUM(LARGE(K388:N388,{1;2;3})))))</f>
        <v/>
      </c>
      <c r="P388" s="140" t="str">
        <f t="shared" si="79"/>
        <v/>
      </c>
      <c r="Q388" s="112"/>
      <c r="R388" s="114"/>
      <c r="S388" s="114"/>
      <c r="T388" s="114"/>
      <c r="U388" s="19" t="str" cm="1">
        <f t="array" ref="U388">IF(Q388="","",IF($U$11="Bester",LARGE(Q388:T388,1),IF(AND(S388="",T388=""),"",SUM(LARGE(Q388:T388,{1;2;3})))))</f>
        <v/>
      </c>
      <c r="V388" s="140" t="str">
        <f t="shared" si="80"/>
        <v/>
      </c>
      <c r="W388" s="17"/>
      <c r="X388" s="140" t="str">
        <f t="shared" si="81"/>
        <v/>
      </c>
      <c r="Y388" s="21"/>
      <c r="Z388" s="26" t="str">
        <f t="shared" si="73"/>
        <v/>
      </c>
      <c r="AA388" s="27" t="str">
        <f t="shared" si="74"/>
        <v/>
      </c>
      <c r="AB388" s="27" t="str">
        <f t="shared" si="75"/>
        <v/>
      </c>
      <c r="AC388" s="25" t="str">
        <f t="shared" si="76"/>
        <v/>
      </c>
      <c r="AD388" s="19" t="str">
        <f t="shared" si="82"/>
        <v/>
      </c>
      <c r="AE388" s="142" t="str">
        <f t="shared" si="83"/>
        <v/>
      </c>
      <c r="AF388" s="28" t="str">
        <f t="shared" si="84"/>
        <v/>
      </c>
      <c r="AG388" s="29" t="str">
        <f t="shared" si="85"/>
        <v/>
      </c>
      <c r="AH388" s="30" t="str">
        <f t="shared" si="86"/>
        <v/>
      </c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</row>
    <row r="389" spans="2:49" ht="18" customHeight="1" x14ac:dyDescent="0.2">
      <c r="B389" s="106">
        <v>378</v>
      </c>
      <c r="C389" s="153"/>
      <c r="D389" s="184"/>
      <c r="E389" s="184"/>
      <c r="F389" s="185"/>
      <c r="G389" s="166" t="str">
        <f t="shared" si="77"/>
        <v/>
      </c>
      <c r="H389" s="48"/>
      <c r="I389" s="17"/>
      <c r="J389" s="140" t="str">
        <f t="shared" si="78"/>
        <v/>
      </c>
      <c r="K389" s="112"/>
      <c r="L389" s="108"/>
      <c r="M389" s="108"/>
      <c r="N389" s="108"/>
      <c r="O389" s="18" t="str" cm="1">
        <f t="array" ref="O389">IF(K389="","",IF($O$11="Bester",LARGE(K389:N389,1),IF(AND(M389="",N389=""),"",SUM(LARGE(K389:N389,{1;2;3})))))</f>
        <v/>
      </c>
      <c r="P389" s="140" t="str">
        <f t="shared" si="79"/>
        <v/>
      </c>
      <c r="Q389" s="112"/>
      <c r="R389" s="114"/>
      <c r="S389" s="114"/>
      <c r="T389" s="114"/>
      <c r="U389" s="19" t="str" cm="1">
        <f t="array" ref="U389">IF(Q389="","",IF($U$11="Bester",LARGE(Q389:T389,1),IF(AND(S389="",T389=""),"",SUM(LARGE(Q389:T389,{1;2;3})))))</f>
        <v/>
      </c>
      <c r="V389" s="140" t="str">
        <f t="shared" si="80"/>
        <v/>
      </c>
      <c r="W389" s="17"/>
      <c r="X389" s="140" t="str">
        <f t="shared" si="81"/>
        <v/>
      </c>
      <c r="Y389" s="21"/>
      <c r="Z389" s="26" t="str">
        <f t="shared" si="73"/>
        <v/>
      </c>
      <c r="AA389" s="27" t="str">
        <f t="shared" si="74"/>
        <v/>
      </c>
      <c r="AB389" s="27" t="str">
        <f t="shared" si="75"/>
        <v/>
      </c>
      <c r="AC389" s="25" t="str">
        <f t="shared" si="76"/>
        <v/>
      </c>
      <c r="AD389" s="19" t="str">
        <f t="shared" si="82"/>
        <v/>
      </c>
      <c r="AE389" s="142" t="str">
        <f t="shared" si="83"/>
        <v/>
      </c>
      <c r="AF389" s="28" t="str">
        <f t="shared" si="84"/>
        <v/>
      </c>
      <c r="AG389" s="29" t="str">
        <f t="shared" si="85"/>
        <v/>
      </c>
      <c r="AH389" s="30" t="str">
        <f t="shared" si="86"/>
        <v/>
      </c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</row>
    <row r="390" spans="2:49" ht="18" customHeight="1" x14ac:dyDescent="0.2">
      <c r="B390" s="106">
        <v>379</v>
      </c>
      <c r="C390" s="153"/>
      <c r="D390" s="184"/>
      <c r="E390" s="184"/>
      <c r="F390" s="185"/>
      <c r="G390" s="166" t="str">
        <f t="shared" si="77"/>
        <v/>
      </c>
      <c r="H390" s="48"/>
      <c r="I390" s="17"/>
      <c r="J390" s="140" t="str">
        <f t="shared" si="78"/>
        <v/>
      </c>
      <c r="K390" s="112"/>
      <c r="L390" s="108"/>
      <c r="M390" s="108"/>
      <c r="N390" s="108"/>
      <c r="O390" s="18" t="str" cm="1">
        <f t="array" ref="O390">IF(K390="","",IF($O$11="Bester",LARGE(K390:N390,1),IF(AND(M390="",N390=""),"",SUM(LARGE(K390:N390,{1;2;3})))))</f>
        <v/>
      </c>
      <c r="P390" s="140" t="str">
        <f t="shared" si="79"/>
        <v/>
      </c>
      <c r="Q390" s="112"/>
      <c r="R390" s="114"/>
      <c r="S390" s="114"/>
      <c r="T390" s="114"/>
      <c r="U390" s="19" t="str" cm="1">
        <f t="array" ref="U390">IF(Q390="","",IF($U$11="Bester",LARGE(Q390:T390,1),IF(AND(S390="",T390=""),"",SUM(LARGE(Q390:T390,{1;2;3})))))</f>
        <v/>
      </c>
      <c r="V390" s="140" t="str">
        <f t="shared" si="80"/>
        <v/>
      </c>
      <c r="W390" s="17"/>
      <c r="X390" s="140" t="str">
        <f t="shared" si="81"/>
        <v/>
      </c>
      <c r="Y390" s="21"/>
      <c r="Z390" s="26" t="str">
        <f t="shared" si="73"/>
        <v/>
      </c>
      <c r="AA390" s="27" t="str">
        <f t="shared" si="74"/>
        <v/>
      </c>
      <c r="AB390" s="27" t="str">
        <f t="shared" si="75"/>
        <v/>
      </c>
      <c r="AC390" s="25" t="str">
        <f t="shared" si="76"/>
        <v/>
      </c>
      <c r="AD390" s="19" t="str">
        <f t="shared" si="82"/>
        <v/>
      </c>
      <c r="AE390" s="142" t="str">
        <f t="shared" si="83"/>
        <v/>
      </c>
      <c r="AF390" s="28" t="str">
        <f t="shared" si="84"/>
        <v/>
      </c>
      <c r="AG390" s="29" t="str">
        <f t="shared" si="85"/>
        <v/>
      </c>
      <c r="AH390" s="30" t="str">
        <f t="shared" si="86"/>
        <v/>
      </c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</row>
    <row r="391" spans="2:49" ht="18" customHeight="1" x14ac:dyDescent="0.2">
      <c r="B391" s="106">
        <v>380</v>
      </c>
      <c r="C391" s="153"/>
      <c r="D391" s="184"/>
      <c r="E391" s="184"/>
      <c r="F391" s="185"/>
      <c r="G391" s="166" t="str">
        <f t="shared" si="77"/>
        <v/>
      </c>
      <c r="H391" s="48"/>
      <c r="I391" s="17"/>
      <c r="J391" s="140" t="str">
        <f t="shared" si="78"/>
        <v/>
      </c>
      <c r="K391" s="112"/>
      <c r="L391" s="108"/>
      <c r="M391" s="108"/>
      <c r="N391" s="108"/>
      <c r="O391" s="18" t="str" cm="1">
        <f t="array" ref="O391">IF(K391="","",IF($O$11="Bester",LARGE(K391:N391,1),IF(AND(M391="",N391=""),"",SUM(LARGE(K391:N391,{1;2;3})))))</f>
        <v/>
      </c>
      <c r="P391" s="140" t="str">
        <f t="shared" si="79"/>
        <v/>
      </c>
      <c r="Q391" s="112"/>
      <c r="R391" s="114"/>
      <c r="S391" s="114"/>
      <c r="T391" s="114"/>
      <c r="U391" s="19" t="str" cm="1">
        <f t="array" ref="U391">IF(Q391="","",IF($U$11="Bester",LARGE(Q391:T391,1),IF(AND(S391="",T391=""),"",SUM(LARGE(Q391:T391,{1;2;3})))))</f>
        <v/>
      </c>
      <c r="V391" s="140" t="str">
        <f t="shared" si="80"/>
        <v/>
      </c>
      <c r="W391" s="17"/>
      <c r="X391" s="140" t="str">
        <f t="shared" si="81"/>
        <v/>
      </c>
      <c r="Y391" s="21"/>
      <c r="Z391" s="26" t="str">
        <f t="shared" si="73"/>
        <v/>
      </c>
      <c r="AA391" s="27" t="str">
        <f t="shared" si="74"/>
        <v/>
      </c>
      <c r="AB391" s="27" t="str">
        <f t="shared" si="75"/>
        <v/>
      </c>
      <c r="AC391" s="25" t="str">
        <f t="shared" si="76"/>
        <v/>
      </c>
      <c r="AD391" s="19" t="str">
        <f t="shared" si="82"/>
        <v/>
      </c>
      <c r="AE391" s="142" t="str">
        <f t="shared" si="83"/>
        <v/>
      </c>
      <c r="AF391" s="28" t="str">
        <f t="shared" si="84"/>
        <v/>
      </c>
      <c r="AG391" s="29" t="str">
        <f t="shared" si="85"/>
        <v/>
      </c>
      <c r="AH391" s="30" t="str">
        <f t="shared" si="86"/>
        <v/>
      </c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</row>
    <row r="392" spans="2:49" ht="18" customHeight="1" x14ac:dyDescent="0.2">
      <c r="B392" s="106">
        <v>381</v>
      </c>
      <c r="C392" s="153"/>
      <c r="D392" s="184"/>
      <c r="E392" s="184"/>
      <c r="F392" s="185"/>
      <c r="G392" s="166" t="str">
        <f t="shared" si="77"/>
        <v/>
      </c>
      <c r="H392" s="48"/>
      <c r="I392" s="17"/>
      <c r="J392" s="140" t="str">
        <f t="shared" si="78"/>
        <v/>
      </c>
      <c r="K392" s="112"/>
      <c r="L392" s="108"/>
      <c r="M392" s="108"/>
      <c r="N392" s="108"/>
      <c r="O392" s="18" t="str" cm="1">
        <f t="array" ref="O392">IF(K392="","",IF($O$11="Bester",LARGE(K392:N392,1),IF(AND(M392="",N392=""),"",SUM(LARGE(K392:N392,{1;2;3})))))</f>
        <v/>
      </c>
      <c r="P392" s="140" t="str">
        <f t="shared" si="79"/>
        <v/>
      </c>
      <c r="Q392" s="112"/>
      <c r="R392" s="114"/>
      <c r="S392" s="114"/>
      <c r="T392" s="114"/>
      <c r="U392" s="19" t="str" cm="1">
        <f t="array" ref="U392">IF(Q392="","",IF($U$11="Bester",LARGE(Q392:T392,1),IF(AND(S392="",T392=""),"",SUM(LARGE(Q392:T392,{1;2;3})))))</f>
        <v/>
      </c>
      <c r="V392" s="140" t="str">
        <f t="shared" si="80"/>
        <v/>
      </c>
      <c r="W392" s="17"/>
      <c r="X392" s="140" t="str">
        <f t="shared" si="81"/>
        <v/>
      </c>
      <c r="Y392" s="21"/>
      <c r="Z392" s="26" t="str">
        <f t="shared" ref="Z392:Z455" si="87">J392</f>
        <v/>
      </c>
      <c r="AA392" s="27" t="str">
        <f t="shared" ref="AA392:AA455" si="88">P392</f>
        <v/>
      </c>
      <c r="AB392" s="27" t="str">
        <f t="shared" ref="AB392:AB455" si="89">V392</f>
        <v/>
      </c>
      <c r="AC392" s="25" t="str">
        <f t="shared" ref="AC392:AC455" si="90">X392</f>
        <v/>
      </c>
      <c r="AD392" s="19" t="str">
        <f t="shared" si="82"/>
        <v/>
      </c>
      <c r="AE392" s="142" t="str">
        <f t="shared" si="83"/>
        <v/>
      </c>
      <c r="AF392" s="28" t="str">
        <f t="shared" si="84"/>
        <v/>
      </c>
      <c r="AG392" s="29" t="str">
        <f t="shared" si="85"/>
        <v/>
      </c>
      <c r="AH392" s="30" t="str">
        <f t="shared" si="86"/>
        <v/>
      </c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</row>
    <row r="393" spans="2:49" ht="18" customHeight="1" x14ac:dyDescent="0.2">
      <c r="B393" s="106">
        <v>382</v>
      </c>
      <c r="C393" s="153"/>
      <c r="D393" s="184"/>
      <c r="E393" s="184"/>
      <c r="F393" s="185"/>
      <c r="G393" s="166" t="str">
        <f t="shared" si="77"/>
        <v/>
      </c>
      <c r="H393" s="48"/>
      <c r="I393" s="17"/>
      <c r="J393" s="140" t="str">
        <f t="shared" si="78"/>
        <v/>
      </c>
      <c r="K393" s="112"/>
      <c r="L393" s="108"/>
      <c r="M393" s="108"/>
      <c r="N393" s="108"/>
      <c r="O393" s="18" t="str" cm="1">
        <f t="array" ref="O393">IF(K393="","",IF($O$11="Bester",LARGE(K393:N393,1),IF(AND(M393="",N393=""),"",SUM(LARGE(K393:N393,{1;2;3})))))</f>
        <v/>
      </c>
      <c r="P393" s="140" t="str">
        <f t="shared" si="79"/>
        <v/>
      </c>
      <c r="Q393" s="112"/>
      <c r="R393" s="114"/>
      <c r="S393" s="114"/>
      <c r="T393" s="114"/>
      <c r="U393" s="19" t="str" cm="1">
        <f t="array" ref="U393">IF(Q393="","",IF($U$11="Bester",LARGE(Q393:T393,1),IF(AND(S393="",T393=""),"",SUM(LARGE(Q393:T393,{1;2;3})))))</f>
        <v/>
      </c>
      <c r="V393" s="140" t="str">
        <f t="shared" si="80"/>
        <v/>
      </c>
      <c r="W393" s="17"/>
      <c r="X393" s="140" t="str">
        <f t="shared" si="81"/>
        <v/>
      </c>
      <c r="Y393" s="21"/>
      <c r="Z393" s="26" t="str">
        <f t="shared" si="87"/>
        <v/>
      </c>
      <c r="AA393" s="27" t="str">
        <f t="shared" si="88"/>
        <v/>
      </c>
      <c r="AB393" s="27" t="str">
        <f t="shared" si="89"/>
        <v/>
      </c>
      <c r="AC393" s="25" t="str">
        <f t="shared" si="90"/>
        <v/>
      </c>
      <c r="AD393" s="19" t="str">
        <f t="shared" si="82"/>
        <v/>
      </c>
      <c r="AE393" s="142" t="str">
        <f t="shared" si="83"/>
        <v/>
      </c>
      <c r="AF393" s="28" t="str">
        <f t="shared" si="84"/>
        <v/>
      </c>
      <c r="AG393" s="29" t="str">
        <f t="shared" si="85"/>
        <v/>
      </c>
      <c r="AH393" s="30" t="str">
        <f t="shared" si="86"/>
        <v/>
      </c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</row>
    <row r="394" spans="2:49" ht="18" customHeight="1" x14ac:dyDescent="0.2">
      <c r="B394" s="106">
        <v>383</v>
      </c>
      <c r="C394" s="153"/>
      <c r="D394" s="184"/>
      <c r="E394" s="184"/>
      <c r="F394" s="185"/>
      <c r="G394" s="166" t="str">
        <f t="shared" si="77"/>
        <v/>
      </c>
      <c r="H394" s="48"/>
      <c r="I394" s="17"/>
      <c r="J394" s="140" t="str">
        <f t="shared" si="78"/>
        <v/>
      </c>
      <c r="K394" s="112"/>
      <c r="L394" s="108"/>
      <c r="M394" s="108"/>
      <c r="N394" s="108"/>
      <c r="O394" s="18" t="str" cm="1">
        <f t="array" ref="O394">IF(K394="","",IF($O$11="Bester",LARGE(K394:N394,1),IF(AND(M394="",N394=""),"",SUM(LARGE(K394:N394,{1;2;3})))))</f>
        <v/>
      </c>
      <c r="P394" s="140" t="str">
        <f t="shared" si="79"/>
        <v/>
      </c>
      <c r="Q394" s="112"/>
      <c r="R394" s="114"/>
      <c r="S394" s="114"/>
      <c r="T394" s="114"/>
      <c r="U394" s="19" t="str" cm="1">
        <f t="array" ref="U394">IF(Q394="","",IF($U$11="Bester",LARGE(Q394:T394,1),IF(AND(S394="",T394=""),"",SUM(LARGE(Q394:T394,{1;2;3})))))</f>
        <v/>
      </c>
      <c r="V394" s="140" t="str">
        <f t="shared" si="80"/>
        <v/>
      </c>
      <c r="W394" s="17"/>
      <c r="X394" s="140" t="str">
        <f t="shared" si="81"/>
        <v/>
      </c>
      <c r="Y394" s="21"/>
      <c r="Z394" s="26" t="str">
        <f t="shared" si="87"/>
        <v/>
      </c>
      <c r="AA394" s="27" t="str">
        <f t="shared" si="88"/>
        <v/>
      </c>
      <c r="AB394" s="27" t="str">
        <f t="shared" si="89"/>
        <v/>
      </c>
      <c r="AC394" s="25" t="str">
        <f t="shared" si="90"/>
        <v/>
      </c>
      <c r="AD394" s="19" t="str">
        <f t="shared" si="82"/>
        <v/>
      </c>
      <c r="AE394" s="142" t="str">
        <f t="shared" si="83"/>
        <v/>
      </c>
      <c r="AF394" s="28" t="str">
        <f t="shared" si="84"/>
        <v/>
      </c>
      <c r="AG394" s="29" t="str">
        <f t="shared" si="85"/>
        <v/>
      </c>
      <c r="AH394" s="30" t="str">
        <f t="shared" si="86"/>
        <v/>
      </c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</row>
    <row r="395" spans="2:49" ht="18" customHeight="1" x14ac:dyDescent="0.2">
      <c r="B395" s="106">
        <v>384</v>
      </c>
      <c r="C395" s="153"/>
      <c r="D395" s="184"/>
      <c r="E395" s="184"/>
      <c r="F395" s="185"/>
      <c r="G395" s="166" t="str">
        <f t="shared" si="77"/>
        <v/>
      </c>
      <c r="H395" s="48"/>
      <c r="I395" s="17"/>
      <c r="J395" s="140" t="str">
        <f t="shared" si="78"/>
        <v/>
      </c>
      <c r="K395" s="112"/>
      <c r="L395" s="108"/>
      <c r="M395" s="108"/>
      <c r="N395" s="108"/>
      <c r="O395" s="18" t="str" cm="1">
        <f t="array" ref="O395">IF(K395="","",IF($O$11="Bester",LARGE(K395:N395,1),IF(AND(M395="",N395=""),"",SUM(LARGE(K395:N395,{1;2;3})))))</f>
        <v/>
      </c>
      <c r="P395" s="140" t="str">
        <f t="shared" si="79"/>
        <v/>
      </c>
      <c r="Q395" s="112"/>
      <c r="R395" s="114"/>
      <c r="S395" s="114"/>
      <c r="T395" s="114"/>
      <c r="U395" s="19" t="str" cm="1">
        <f t="array" ref="U395">IF(Q395="","",IF($U$11="Bester",LARGE(Q395:T395,1),IF(AND(S395="",T395=""),"",SUM(LARGE(Q395:T395,{1;2;3})))))</f>
        <v/>
      </c>
      <c r="V395" s="140" t="str">
        <f t="shared" si="80"/>
        <v/>
      </c>
      <c r="W395" s="17"/>
      <c r="X395" s="140" t="str">
        <f t="shared" si="81"/>
        <v/>
      </c>
      <c r="Y395" s="21"/>
      <c r="Z395" s="26" t="str">
        <f t="shared" si="87"/>
        <v/>
      </c>
      <c r="AA395" s="27" t="str">
        <f t="shared" si="88"/>
        <v/>
      </c>
      <c r="AB395" s="27" t="str">
        <f t="shared" si="89"/>
        <v/>
      </c>
      <c r="AC395" s="25" t="str">
        <f t="shared" si="90"/>
        <v/>
      </c>
      <c r="AD395" s="19" t="str">
        <f t="shared" si="82"/>
        <v/>
      </c>
      <c r="AE395" s="142" t="str">
        <f t="shared" si="83"/>
        <v/>
      </c>
      <c r="AF395" s="28" t="str">
        <f t="shared" si="84"/>
        <v/>
      </c>
      <c r="AG395" s="29" t="str">
        <f t="shared" si="85"/>
        <v/>
      </c>
      <c r="AH395" s="30" t="str">
        <f t="shared" si="86"/>
        <v/>
      </c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</row>
    <row r="396" spans="2:49" ht="18" customHeight="1" x14ac:dyDescent="0.2">
      <c r="B396" s="106">
        <v>385</v>
      </c>
      <c r="C396" s="153"/>
      <c r="D396" s="184"/>
      <c r="E396" s="184"/>
      <c r="F396" s="185"/>
      <c r="G396" s="166" t="str">
        <f t="shared" si="77"/>
        <v/>
      </c>
      <c r="H396" s="48"/>
      <c r="I396" s="17"/>
      <c r="J396" s="140" t="str">
        <f t="shared" si="78"/>
        <v/>
      </c>
      <c r="K396" s="112"/>
      <c r="L396" s="108"/>
      <c r="M396" s="108"/>
      <c r="N396" s="108"/>
      <c r="O396" s="18" t="str" cm="1">
        <f t="array" ref="O396">IF(K396="","",IF($O$11="Bester",LARGE(K396:N396,1),IF(AND(M396="",N396=""),"",SUM(LARGE(K396:N396,{1;2;3})))))</f>
        <v/>
      </c>
      <c r="P396" s="140" t="str">
        <f t="shared" si="79"/>
        <v/>
      </c>
      <c r="Q396" s="112"/>
      <c r="R396" s="114"/>
      <c r="S396" s="114"/>
      <c r="T396" s="114"/>
      <c r="U396" s="19" t="str" cm="1">
        <f t="array" ref="U396">IF(Q396="","",IF($U$11="Bester",LARGE(Q396:T396,1),IF(AND(S396="",T396=""),"",SUM(LARGE(Q396:T396,{1;2;3})))))</f>
        <v/>
      </c>
      <c r="V396" s="140" t="str">
        <f t="shared" si="80"/>
        <v/>
      </c>
      <c r="W396" s="17"/>
      <c r="X396" s="140" t="str">
        <f t="shared" si="81"/>
        <v/>
      </c>
      <c r="Y396" s="21"/>
      <c r="Z396" s="26" t="str">
        <f t="shared" si="87"/>
        <v/>
      </c>
      <c r="AA396" s="27" t="str">
        <f t="shared" si="88"/>
        <v/>
      </c>
      <c r="AB396" s="27" t="str">
        <f t="shared" si="89"/>
        <v/>
      </c>
      <c r="AC396" s="25" t="str">
        <f t="shared" si="90"/>
        <v/>
      </c>
      <c r="AD396" s="19" t="str">
        <f t="shared" si="82"/>
        <v/>
      </c>
      <c r="AE396" s="142" t="str">
        <f t="shared" si="83"/>
        <v/>
      </c>
      <c r="AF396" s="28" t="str">
        <f t="shared" si="84"/>
        <v/>
      </c>
      <c r="AG396" s="29" t="str">
        <f t="shared" si="85"/>
        <v/>
      </c>
      <c r="AH396" s="30" t="str">
        <f t="shared" si="86"/>
        <v/>
      </c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</row>
    <row r="397" spans="2:49" ht="18" customHeight="1" x14ac:dyDescent="0.2">
      <c r="B397" s="106">
        <v>386</v>
      </c>
      <c r="C397" s="153"/>
      <c r="D397" s="184"/>
      <c r="E397" s="184"/>
      <c r="F397" s="185"/>
      <c r="G397" s="166" t="str">
        <f t="shared" ref="G397:G460" si="91">IF(AE397="","",IF(AE397&lt;AO$12,"Ehren",IF(AND(AE397&gt;=AO$12,AE397&lt;=AQ$12),"Sieger","Teiln.")))</f>
        <v/>
      </c>
      <c r="H397" s="48"/>
      <c r="I397" s="17"/>
      <c r="J397" s="140" t="str">
        <f t="shared" ref="J397:J460" si="92">IF(I397="","",RANK(I397,I$12:I$608,IF($I$11="Zeit",1,IF($I$11="Punkte",0,"Fehler"))))</f>
        <v/>
      </c>
      <c r="K397" s="112"/>
      <c r="L397" s="108"/>
      <c r="M397" s="108"/>
      <c r="N397" s="108"/>
      <c r="O397" s="18" t="str" cm="1">
        <f t="array" ref="O397">IF(K397="","",IF($O$11="Bester",LARGE(K397:N397,1),IF(AND(M397="",N397=""),"",SUM(LARGE(K397:N397,{1;2;3})))))</f>
        <v/>
      </c>
      <c r="P397" s="140" t="str">
        <f t="shared" ref="P397:P460" si="93">IF(O397="","",RANK(O397,O$12:O$608,0))</f>
        <v/>
      </c>
      <c r="Q397" s="112"/>
      <c r="R397" s="114"/>
      <c r="S397" s="114"/>
      <c r="T397" s="114"/>
      <c r="U397" s="19" t="str" cm="1">
        <f t="array" ref="U397">IF(Q397="","",IF($U$11="Bester",LARGE(Q397:T397,1),IF(AND(S397="",T397=""),"",SUM(LARGE(Q397:T397,{1;2;3})))))</f>
        <v/>
      </c>
      <c r="V397" s="140" t="str">
        <f t="shared" ref="V397:V460" si="94">IF(U397="","",RANK(U397,U$12:U$608,0))</f>
        <v/>
      </c>
      <c r="W397" s="17"/>
      <c r="X397" s="140" t="str">
        <f t="shared" ref="X397:X460" si="95">IF(W397="","",RANK(W397,W$12:W$608,IF($W$11="Zeit",1,IF($W$11="Punkte",0,"Fehler"))))</f>
        <v/>
      </c>
      <c r="Y397" s="21"/>
      <c r="Z397" s="26" t="str">
        <f t="shared" si="87"/>
        <v/>
      </c>
      <c r="AA397" s="27" t="str">
        <f t="shared" si="88"/>
        <v/>
      </c>
      <c r="AB397" s="27" t="str">
        <f t="shared" si="89"/>
        <v/>
      </c>
      <c r="AC397" s="25" t="str">
        <f t="shared" si="90"/>
        <v/>
      </c>
      <c r="AD397" s="19" t="str">
        <f t="shared" ref="AD397:AD460" si="96">IF(AND(Z397="",AA397="",AB397=""),"",SUM(Z397:AC397))</f>
        <v/>
      </c>
      <c r="AE397" s="142" t="str">
        <f t="shared" ref="AE397:AE460" si="97">IF(OR(AD397="",X397="",V397="",P397="",J397=""),"",RANK(AD397,AD$12:AD$608,1))</f>
        <v/>
      </c>
      <c r="AF397" s="28" t="str">
        <f t="shared" ref="AF397:AF460" si="98">IF(AE397="","",IF(AE397&lt;AO$12,"x",""))</f>
        <v/>
      </c>
      <c r="AG397" s="29" t="str">
        <f t="shared" ref="AG397:AG460" si="99">IF(AE397="","",IF(AND(AE397&gt;=AO$12,AE397&lt;=AQ$12),"x",""))</f>
        <v/>
      </c>
      <c r="AH397" s="30" t="str">
        <f t="shared" ref="AH397:AH460" si="100">IF(AE397="","",IF(AE397&gt;=AO$13,"x",""))</f>
        <v/>
      </c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</row>
    <row r="398" spans="2:49" ht="18" customHeight="1" x14ac:dyDescent="0.2">
      <c r="B398" s="106">
        <v>387</v>
      </c>
      <c r="C398" s="153"/>
      <c r="D398" s="184"/>
      <c r="E398" s="184"/>
      <c r="F398" s="185"/>
      <c r="G398" s="166" t="str">
        <f t="shared" si="91"/>
        <v/>
      </c>
      <c r="H398" s="48"/>
      <c r="I398" s="17"/>
      <c r="J398" s="140" t="str">
        <f t="shared" si="92"/>
        <v/>
      </c>
      <c r="K398" s="112"/>
      <c r="L398" s="108"/>
      <c r="M398" s="108"/>
      <c r="N398" s="108"/>
      <c r="O398" s="18" t="str" cm="1">
        <f t="array" ref="O398">IF(K398="","",IF($O$11="Bester",LARGE(K398:N398,1),IF(AND(M398="",N398=""),"",SUM(LARGE(K398:N398,{1;2;3})))))</f>
        <v/>
      </c>
      <c r="P398" s="140" t="str">
        <f t="shared" si="93"/>
        <v/>
      </c>
      <c r="Q398" s="112"/>
      <c r="R398" s="114"/>
      <c r="S398" s="114"/>
      <c r="T398" s="114"/>
      <c r="U398" s="19" t="str" cm="1">
        <f t="array" ref="U398">IF(Q398="","",IF($U$11="Bester",LARGE(Q398:T398,1),IF(AND(S398="",T398=""),"",SUM(LARGE(Q398:T398,{1;2;3})))))</f>
        <v/>
      </c>
      <c r="V398" s="140" t="str">
        <f t="shared" si="94"/>
        <v/>
      </c>
      <c r="W398" s="17"/>
      <c r="X398" s="140" t="str">
        <f t="shared" si="95"/>
        <v/>
      </c>
      <c r="Y398" s="21"/>
      <c r="Z398" s="26" t="str">
        <f t="shared" si="87"/>
        <v/>
      </c>
      <c r="AA398" s="27" t="str">
        <f t="shared" si="88"/>
        <v/>
      </c>
      <c r="AB398" s="27" t="str">
        <f t="shared" si="89"/>
        <v/>
      </c>
      <c r="AC398" s="25" t="str">
        <f t="shared" si="90"/>
        <v/>
      </c>
      <c r="AD398" s="19" t="str">
        <f t="shared" si="96"/>
        <v/>
      </c>
      <c r="AE398" s="142" t="str">
        <f t="shared" si="97"/>
        <v/>
      </c>
      <c r="AF398" s="28" t="str">
        <f t="shared" si="98"/>
        <v/>
      </c>
      <c r="AG398" s="29" t="str">
        <f t="shared" si="99"/>
        <v/>
      </c>
      <c r="AH398" s="30" t="str">
        <f t="shared" si="100"/>
        <v/>
      </c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</row>
    <row r="399" spans="2:49" ht="18" customHeight="1" x14ac:dyDescent="0.2">
      <c r="B399" s="106">
        <v>388</v>
      </c>
      <c r="C399" s="153"/>
      <c r="D399" s="184"/>
      <c r="E399" s="184"/>
      <c r="F399" s="185"/>
      <c r="G399" s="166" t="str">
        <f t="shared" si="91"/>
        <v/>
      </c>
      <c r="H399" s="48"/>
      <c r="I399" s="17"/>
      <c r="J399" s="140" t="str">
        <f t="shared" si="92"/>
        <v/>
      </c>
      <c r="K399" s="112"/>
      <c r="L399" s="108"/>
      <c r="M399" s="108"/>
      <c r="N399" s="108"/>
      <c r="O399" s="18" t="str" cm="1">
        <f t="array" ref="O399">IF(K399="","",IF($O$11="Bester",LARGE(K399:N399,1),IF(AND(M399="",N399=""),"",SUM(LARGE(K399:N399,{1;2;3})))))</f>
        <v/>
      </c>
      <c r="P399" s="140" t="str">
        <f t="shared" si="93"/>
        <v/>
      </c>
      <c r="Q399" s="112"/>
      <c r="R399" s="114"/>
      <c r="S399" s="114"/>
      <c r="T399" s="114"/>
      <c r="U399" s="19" t="str" cm="1">
        <f t="array" ref="U399">IF(Q399="","",IF($U$11="Bester",LARGE(Q399:T399,1),IF(AND(S399="",T399=""),"",SUM(LARGE(Q399:T399,{1;2;3})))))</f>
        <v/>
      </c>
      <c r="V399" s="140" t="str">
        <f t="shared" si="94"/>
        <v/>
      </c>
      <c r="W399" s="17"/>
      <c r="X399" s="140" t="str">
        <f t="shared" si="95"/>
        <v/>
      </c>
      <c r="Y399" s="21"/>
      <c r="Z399" s="26" t="str">
        <f t="shared" si="87"/>
        <v/>
      </c>
      <c r="AA399" s="27" t="str">
        <f t="shared" si="88"/>
        <v/>
      </c>
      <c r="AB399" s="27" t="str">
        <f t="shared" si="89"/>
        <v/>
      </c>
      <c r="AC399" s="25" t="str">
        <f t="shared" si="90"/>
        <v/>
      </c>
      <c r="AD399" s="19" t="str">
        <f t="shared" si="96"/>
        <v/>
      </c>
      <c r="AE399" s="142" t="str">
        <f t="shared" si="97"/>
        <v/>
      </c>
      <c r="AF399" s="28" t="str">
        <f t="shared" si="98"/>
        <v/>
      </c>
      <c r="AG399" s="29" t="str">
        <f t="shared" si="99"/>
        <v/>
      </c>
      <c r="AH399" s="30" t="str">
        <f t="shared" si="100"/>
        <v/>
      </c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</row>
    <row r="400" spans="2:49" ht="18" customHeight="1" x14ac:dyDescent="0.2">
      <c r="B400" s="106">
        <v>389</v>
      </c>
      <c r="C400" s="153"/>
      <c r="D400" s="184"/>
      <c r="E400" s="184"/>
      <c r="F400" s="185"/>
      <c r="G400" s="166" t="str">
        <f t="shared" si="91"/>
        <v/>
      </c>
      <c r="H400" s="48"/>
      <c r="I400" s="17"/>
      <c r="J400" s="140" t="str">
        <f t="shared" si="92"/>
        <v/>
      </c>
      <c r="K400" s="112"/>
      <c r="L400" s="108"/>
      <c r="M400" s="108"/>
      <c r="N400" s="108"/>
      <c r="O400" s="18" t="str" cm="1">
        <f t="array" ref="O400">IF(K400="","",IF($O$11="Bester",LARGE(K400:N400,1),IF(AND(M400="",N400=""),"",SUM(LARGE(K400:N400,{1;2;3})))))</f>
        <v/>
      </c>
      <c r="P400" s="140" t="str">
        <f t="shared" si="93"/>
        <v/>
      </c>
      <c r="Q400" s="112"/>
      <c r="R400" s="114"/>
      <c r="S400" s="114"/>
      <c r="T400" s="114"/>
      <c r="U400" s="19" t="str" cm="1">
        <f t="array" ref="U400">IF(Q400="","",IF($U$11="Bester",LARGE(Q400:T400,1),IF(AND(S400="",T400=""),"",SUM(LARGE(Q400:T400,{1;2;3})))))</f>
        <v/>
      </c>
      <c r="V400" s="140" t="str">
        <f t="shared" si="94"/>
        <v/>
      </c>
      <c r="W400" s="17"/>
      <c r="X400" s="140" t="str">
        <f t="shared" si="95"/>
        <v/>
      </c>
      <c r="Y400" s="21"/>
      <c r="Z400" s="26" t="str">
        <f t="shared" si="87"/>
        <v/>
      </c>
      <c r="AA400" s="27" t="str">
        <f t="shared" si="88"/>
        <v/>
      </c>
      <c r="AB400" s="27" t="str">
        <f t="shared" si="89"/>
        <v/>
      </c>
      <c r="AC400" s="25" t="str">
        <f t="shared" si="90"/>
        <v/>
      </c>
      <c r="AD400" s="19" t="str">
        <f t="shared" si="96"/>
        <v/>
      </c>
      <c r="AE400" s="142" t="str">
        <f t="shared" si="97"/>
        <v/>
      </c>
      <c r="AF400" s="28" t="str">
        <f t="shared" si="98"/>
        <v/>
      </c>
      <c r="AG400" s="29" t="str">
        <f t="shared" si="99"/>
        <v/>
      </c>
      <c r="AH400" s="30" t="str">
        <f t="shared" si="100"/>
        <v/>
      </c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</row>
    <row r="401" spans="2:49" ht="18" customHeight="1" x14ac:dyDescent="0.2">
      <c r="B401" s="106">
        <v>390</v>
      </c>
      <c r="C401" s="153"/>
      <c r="D401" s="184"/>
      <c r="E401" s="184"/>
      <c r="F401" s="185"/>
      <c r="G401" s="166" t="str">
        <f t="shared" si="91"/>
        <v/>
      </c>
      <c r="H401" s="48"/>
      <c r="I401" s="17"/>
      <c r="J401" s="140" t="str">
        <f t="shared" si="92"/>
        <v/>
      </c>
      <c r="K401" s="112"/>
      <c r="L401" s="108"/>
      <c r="M401" s="108"/>
      <c r="N401" s="108"/>
      <c r="O401" s="18" t="str" cm="1">
        <f t="array" ref="O401">IF(K401="","",IF($O$11="Bester",LARGE(K401:N401,1),IF(AND(M401="",N401=""),"",SUM(LARGE(K401:N401,{1;2;3})))))</f>
        <v/>
      </c>
      <c r="P401" s="140" t="str">
        <f t="shared" si="93"/>
        <v/>
      </c>
      <c r="Q401" s="112"/>
      <c r="R401" s="114"/>
      <c r="S401" s="114"/>
      <c r="T401" s="114"/>
      <c r="U401" s="19" t="str" cm="1">
        <f t="array" ref="U401">IF(Q401="","",IF($U$11="Bester",LARGE(Q401:T401,1),IF(AND(S401="",T401=""),"",SUM(LARGE(Q401:T401,{1;2;3})))))</f>
        <v/>
      </c>
      <c r="V401" s="140" t="str">
        <f t="shared" si="94"/>
        <v/>
      </c>
      <c r="W401" s="17"/>
      <c r="X401" s="140" t="str">
        <f t="shared" si="95"/>
        <v/>
      </c>
      <c r="Y401" s="21"/>
      <c r="Z401" s="26" t="str">
        <f t="shared" si="87"/>
        <v/>
      </c>
      <c r="AA401" s="27" t="str">
        <f t="shared" si="88"/>
        <v/>
      </c>
      <c r="AB401" s="27" t="str">
        <f t="shared" si="89"/>
        <v/>
      </c>
      <c r="AC401" s="25" t="str">
        <f t="shared" si="90"/>
        <v/>
      </c>
      <c r="AD401" s="19" t="str">
        <f t="shared" si="96"/>
        <v/>
      </c>
      <c r="AE401" s="142" t="str">
        <f t="shared" si="97"/>
        <v/>
      </c>
      <c r="AF401" s="28" t="str">
        <f t="shared" si="98"/>
        <v/>
      </c>
      <c r="AG401" s="29" t="str">
        <f t="shared" si="99"/>
        <v/>
      </c>
      <c r="AH401" s="30" t="str">
        <f t="shared" si="100"/>
        <v/>
      </c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</row>
    <row r="402" spans="2:49" ht="18" customHeight="1" x14ac:dyDescent="0.2">
      <c r="B402" s="106">
        <v>391</v>
      </c>
      <c r="C402" s="153"/>
      <c r="D402" s="184"/>
      <c r="E402" s="184"/>
      <c r="F402" s="185"/>
      <c r="G402" s="166" t="str">
        <f t="shared" si="91"/>
        <v/>
      </c>
      <c r="H402" s="48"/>
      <c r="I402" s="17"/>
      <c r="J402" s="140" t="str">
        <f t="shared" si="92"/>
        <v/>
      </c>
      <c r="K402" s="112"/>
      <c r="L402" s="108"/>
      <c r="M402" s="108"/>
      <c r="N402" s="108"/>
      <c r="O402" s="18" t="str" cm="1">
        <f t="array" ref="O402">IF(K402="","",IF($O$11="Bester",LARGE(K402:N402,1),IF(AND(M402="",N402=""),"",SUM(LARGE(K402:N402,{1;2;3})))))</f>
        <v/>
      </c>
      <c r="P402" s="140" t="str">
        <f t="shared" si="93"/>
        <v/>
      </c>
      <c r="Q402" s="112"/>
      <c r="R402" s="114"/>
      <c r="S402" s="114"/>
      <c r="T402" s="114"/>
      <c r="U402" s="19" t="str" cm="1">
        <f t="array" ref="U402">IF(Q402="","",IF($U$11="Bester",LARGE(Q402:T402,1),IF(AND(S402="",T402=""),"",SUM(LARGE(Q402:T402,{1;2;3})))))</f>
        <v/>
      </c>
      <c r="V402" s="140" t="str">
        <f t="shared" si="94"/>
        <v/>
      </c>
      <c r="W402" s="17"/>
      <c r="X402" s="140" t="str">
        <f t="shared" si="95"/>
        <v/>
      </c>
      <c r="Y402" s="21"/>
      <c r="Z402" s="26" t="str">
        <f t="shared" si="87"/>
        <v/>
      </c>
      <c r="AA402" s="27" t="str">
        <f t="shared" si="88"/>
        <v/>
      </c>
      <c r="AB402" s="27" t="str">
        <f t="shared" si="89"/>
        <v/>
      </c>
      <c r="AC402" s="25" t="str">
        <f t="shared" si="90"/>
        <v/>
      </c>
      <c r="AD402" s="19" t="str">
        <f t="shared" si="96"/>
        <v/>
      </c>
      <c r="AE402" s="142" t="str">
        <f t="shared" si="97"/>
        <v/>
      </c>
      <c r="AF402" s="28" t="str">
        <f t="shared" si="98"/>
        <v/>
      </c>
      <c r="AG402" s="29" t="str">
        <f t="shared" si="99"/>
        <v/>
      </c>
      <c r="AH402" s="30" t="str">
        <f t="shared" si="100"/>
        <v/>
      </c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</row>
    <row r="403" spans="2:49" ht="18" customHeight="1" x14ac:dyDescent="0.2">
      <c r="B403" s="106">
        <v>392</v>
      </c>
      <c r="C403" s="153"/>
      <c r="D403" s="184"/>
      <c r="E403" s="184"/>
      <c r="F403" s="185"/>
      <c r="G403" s="166" t="str">
        <f t="shared" si="91"/>
        <v/>
      </c>
      <c r="H403" s="48"/>
      <c r="I403" s="17"/>
      <c r="J403" s="140" t="str">
        <f t="shared" si="92"/>
        <v/>
      </c>
      <c r="K403" s="112"/>
      <c r="L403" s="108"/>
      <c r="M403" s="108"/>
      <c r="N403" s="108"/>
      <c r="O403" s="18" t="str" cm="1">
        <f t="array" ref="O403">IF(K403="","",IF($O$11="Bester",LARGE(K403:N403,1),IF(AND(M403="",N403=""),"",SUM(LARGE(K403:N403,{1;2;3})))))</f>
        <v/>
      </c>
      <c r="P403" s="140" t="str">
        <f t="shared" si="93"/>
        <v/>
      </c>
      <c r="Q403" s="112"/>
      <c r="R403" s="114"/>
      <c r="S403" s="114"/>
      <c r="T403" s="114"/>
      <c r="U403" s="19" t="str" cm="1">
        <f t="array" ref="U403">IF(Q403="","",IF($U$11="Bester",LARGE(Q403:T403,1),IF(AND(S403="",T403=""),"",SUM(LARGE(Q403:T403,{1;2;3})))))</f>
        <v/>
      </c>
      <c r="V403" s="140" t="str">
        <f t="shared" si="94"/>
        <v/>
      </c>
      <c r="W403" s="17"/>
      <c r="X403" s="140" t="str">
        <f t="shared" si="95"/>
        <v/>
      </c>
      <c r="Y403" s="21"/>
      <c r="Z403" s="26" t="str">
        <f t="shared" si="87"/>
        <v/>
      </c>
      <c r="AA403" s="27" t="str">
        <f t="shared" si="88"/>
        <v/>
      </c>
      <c r="AB403" s="27" t="str">
        <f t="shared" si="89"/>
        <v/>
      </c>
      <c r="AC403" s="25" t="str">
        <f t="shared" si="90"/>
        <v/>
      </c>
      <c r="AD403" s="19" t="str">
        <f t="shared" si="96"/>
        <v/>
      </c>
      <c r="AE403" s="142" t="str">
        <f t="shared" si="97"/>
        <v/>
      </c>
      <c r="AF403" s="28" t="str">
        <f t="shared" si="98"/>
        <v/>
      </c>
      <c r="AG403" s="29" t="str">
        <f t="shared" si="99"/>
        <v/>
      </c>
      <c r="AH403" s="30" t="str">
        <f t="shared" si="100"/>
        <v/>
      </c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</row>
    <row r="404" spans="2:49" ht="18" customHeight="1" x14ac:dyDescent="0.2">
      <c r="B404" s="106">
        <v>393</v>
      </c>
      <c r="C404" s="153"/>
      <c r="D404" s="184"/>
      <c r="E404" s="184"/>
      <c r="F404" s="185"/>
      <c r="G404" s="166" t="str">
        <f t="shared" si="91"/>
        <v/>
      </c>
      <c r="H404" s="48"/>
      <c r="I404" s="17"/>
      <c r="J404" s="140" t="str">
        <f t="shared" si="92"/>
        <v/>
      </c>
      <c r="K404" s="112"/>
      <c r="L404" s="108"/>
      <c r="M404" s="108"/>
      <c r="N404" s="108"/>
      <c r="O404" s="18" t="str" cm="1">
        <f t="array" ref="O404">IF(K404="","",IF($O$11="Bester",LARGE(K404:N404,1),IF(AND(M404="",N404=""),"",SUM(LARGE(K404:N404,{1;2;3})))))</f>
        <v/>
      </c>
      <c r="P404" s="140" t="str">
        <f t="shared" si="93"/>
        <v/>
      </c>
      <c r="Q404" s="112"/>
      <c r="R404" s="114"/>
      <c r="S404" s="114"/>
      <c r="T404" s="114"/>
      <c r="U404" s="19" t="str" cm="1">
        <f t="array" ref="U404">IF(Q404="","",IF($U$11="Bester",LARGE(Q404:T404,1),IF(AND(S404="",T404=""),"",SUM(LARGE(Q404:T404,{1;2;3})))))</f>
        <v/>
      </c>
      <c r="V404" s="140" t="str">
        <f t="shared" si="94"/>
        <v/>
      </c>
      <c r="W404" s="17"/>
      <c r="X404" s="140" t="str">
        <f t="shared" si="95"/>
        <v/>
      </c>
      <c r="Y404" s="21"/>
      <c r="Z404" s="26" t="str">
        <f t="shared" si="87"/>
        <v/>
      </c>
      <c r="AA404" s="27" t="str">
        <f t="shared" si="88"/>
        <v/>
      </c>
      <c r="AB404" s="27" t="str">
        <f t="shared" si="89"/>
        <v/>
      </c>
      <c r="AC404" s="25" t="str">
        <f t="shared" si="90"/>
        <v/>
      </c>
      <c r="AD404" s="19" t="str">
        <f t="shared" si="96"/>
        <v/>
      </c>
      <c r="AE404" s="142" t="str">
        <f t="shared" si="97"/>
        <v/>
      </c>
      <c r="AF404" s="28" t="str">
        <f t="shared" si="98"/>
        <v/>
      </c>
      <c r="AG404" s="29" t="str">
        <f t="shared" si="99"/>
        <v/>
      </c>
      <c r="AH404" s="30" t="str">
        <f t="shared" si="100"/>
        <v/>
      </c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</row>
    <row r="405" spans="2:49" ht="18" customHeight="1" x14ac:dyDescent="0.2">
      <c r="B405" s="106">
        <v>394</v>
      </c>
      <c r="C405" s="153"/>
      <c r="D405" s="184"/>
      <c r="E405" s="184"/>
      <c r="F405" s="185"/>
      <c r="G405" s="166" t="str">
        <f t="shared" si="91"/>
        <v/>
      </c>
      <c r="H405" s="48"/>
      <c r="I405" s="17"/>
      <c r="J405" s="140" t="str">
        <f t="shared" si="92"/>
        <v/>
      </c>
      <c r="K405" s="112"/>
      <c r="L405" s="108"/>
      <c r="M405" s="108"/>
      <c r="N405" s="108"/>
      <c r="O405" s="18" t="str" cm="1">
        <f t="array" ref="O405">IF(K405="","",IF($O$11="Bester",LARGE(K405:N405,1),IF(AND(M405="",N405=""),"",SUM(LARGE(K405:N405,{1;2;3})))))</f>
        <v/>
      </c>
      <c r="P405" s="140" t="str">
        <f t="shared" si="93"/>
        <v/>
      </c>
      <c r="Q405" s="112"/>
      <c r="R405" s="114"/>
      <c r="S405" s="114"/>
      <c r="T405" s="114"/>
      <c r="U405" s="19" t="str" cm="1">
        <f t="array" ref="U405">IF(Q405="","",IF($U$11="Bester",LARGE(Q405:T405,1),IF(AND(S405="",T405=""),"",SUM(LARGE(Q405:T405,{1;2;3})))))</f>
        <v/>
      </c>
      <c r="V405" s="140" t="str">
        <f t="shared" si="94"/>
        <v/>
      </c>
      <c r="W405" s="17"/>
      <c r="X405" s="140" t="str">
        <f t="shared" si="95"/>
        <v/>
      </c>
      <c r="Y405" s="21"/>
      <c r="Z405" s="26" t="str">
        <f t="shared" si="87"/>
        <v/>
      </c>
      <c r="AA405" s="27" t="str">
        <f t="shared" si="88"/>
        <v/>
      </c>
      <c r="AB405" s="27" t="str">
        <f t="shared" si="89"/>
        <v/>
      </c>
      <c r="AC405" s="25" t="str">
        <f t="shared" si="90"/>
        <v/>
      </c>
      <c r="AD405" s="19" t="str">
        <f t="shared" si="96"/>
        <v/>
      </c>
      <c r="AE405" s="142" t="str">
        <f t="shared" si="97"/>
        <v/>
      </c>
      <c r="AF405" s="28" t="str">
        <f t="shared" si="98"/>
        <v/>
      </c>
      <c r="AG405" s="29" t="str">
        <f t="shared" si="99"/>
        <v/>
      </c>
      <c r="AH405" s="30" t="str">
        <f t="shared" si="100"/>
        <v/>
      </c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</row>
    <row r="406" spans="2:49" ht="18" customHeight="1" x14ac:dyDescent="0.2">
      <c r="B406" s="106">
        <v>395</v>
      </c>
      <c r="C406" s="153"/>
      <c r="D406" s="184"/>
      <c r="E406" s="184"/>
      <c r="F406" s="185"/>
      <c r="G406" s="166" t="str">
        <f t="shared" si="91"/>
        <v/>
      </c>
      <c r="H406" s="48"/>
      <c r="I406" s="17"/>
      <c r="J406" s="140" t="str">
        <f t="shared" si="92"/>
        <v/>
      </c>
      <c r="K406" s="112"/>
      <c r="L406" s="108"/>
      <c r="M406" s="108"/>
      <c r="N406" s="108"/>
      <c r="O406" s="18" t="str" cm="1">
        <f t="array" ref="O406">IF(K406="","",IF($O$11="Bester",LARGE(K406:N406,1),IF(AND(M406="",N406=""),"",SUM(LARGE(K406:N406,{1;2;3})))))</f>
        <v/>
      </c>
      <c r="P406" s="140" t="str">
        <f t="shared" si="93"/>
        <v/>
      </c>
      <c r="Q406" s="112"/>
      <c r="R406" s="114"/>
      <c r="S406" s="114"/>
      <c r="T406" s="114"/>
      <c r="U406" s="19" t="str" cm="1">
        <f t="array" ref="U406">IF(Q406="","",IF($U$11="Bester",LARGE(Q406:T406,1),IF(AND(S406="",T406=""),"",SUM(LARGE(Q406:T406,{1;2;3})))))</f>
        <v/>
      </c>
      <c r="V406" s="140" t="str">
        <f t="shared" si="94"/>
        <v/>
      </c>
      <c r="W406" s="17"/>
      <c r="X406" s="140" t="str">
        <f t="shared" si="95"/>
        <v/>
      </c>
      <c r="Y406" s="21"/>
      <c r="Z406" s="26" t="str">
        <f t="shared" si="87"/>
        <v/>
      </c>
      <c r="AA406" s="27" t="str">
        <f t="shared" si="88"/>
        <v/>
      </c>
      <c r="AB406" s="27" t="str">
        <f t="shared" si="89"/>
        <v/>
      </c>
      <c r="AC406" s="25" t="str">
        <f t="shared" si="90"/>
        <v/>
      </c>
      <c r="AD406" s="19" t="str">
        <f t="shared" si="96"/>
        <v/>
      </c>
      <c r="AE406" s="142" t="str">
        <f t="shared" si="97"/>
        <v/>
      </c>
      <c r="AF406" s="28" t="str">
        <f t="shared" si="98"/>
        <v/>
      </c>
      <c r="AG406" s="29" t="str">
        <f t="shared" si="99"/>
        <v/>
      </c>
      <c r="AH406" s="30" t="str">
        <f t="shared" si="100"/>
        <v/>
      </c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</row>
    <row r="407" spans="2:49" ht="18" customHeight="1" x14ac:dyDescent="0.2">
      <c r="B407" s="106">
        <v>396</v>
      </c>
      <c r="C407" s="153"/>
      <c r="D407" s="184"/>
      <c r="E407" s="184"/>
      <c r="F407" s="185"/>
      <c r="G407" s="166" t="str">
        <f t="shared" si="91"/>
        <v/>
      </c>
      <c r="H407" s="48"/>
      <c r="I407" s="17"/>
      <c r="J407" s="140" t="str">
        <f t="shared" si="92"/>
        <v/>
      </c>
      <c r="K407" s="112"/>
      <c r="L407" s="108"/>
      <c r="M407" s="108"/>
      <c r="N407" s="108"/>
      <c r="O407" s="18" t="str" cm="1">
        <f t="array" ref="O407">IF(K407="","",IF($O$11="Bester",LARGE(K407:N407,1),IF(AND(M407="",N407=""),"",SUM(LARGE(K407:N407,{1;2;3})))))</f>
        <v/>
      </c>
      <c r="P407" s="140" t="str">
        <f t="shared" si="93"/>
        <v/>
      </c>
      <c r="Q407" s="112"/>
      <c r="R407" s="114"/>
      <c r="S407" s="114"/>
      <c r="T407" s="114"/>
      <c r="U407" s="19" t="str" cm="1">
        <f t="array" ref="U407">IF(Q407="","",IF($U$11="Bester",LARGE(Q407:T407,1),IF(AND(S407="",T407=""),"",SUM(LARGE(Q407:T407,{1;2;3})))))</f>
        <v/>
      </c>
      <c r="V407" s="140" t="str">
        <f t="shared" si="94"/>
        <v/>
      </c>
      <c r="W407" s="17"/>
      <c r="X407" s="140" t="str">
        <f t="shared" si="95"/>
        <v/>
      </c>
      <c r="Y407" s="21"/>
      <c r="Z407" s="26" t="str">
        <f t="shared" si="87"/>
        <v/>
      </c>
      <c r="AA407" s="27" t="str">
        <f t="shared" si="88"/>
        <v/>
      </c>
      <c r="AB407" s="27" t="str">
        <f t="shared" si="89"/>
        <v/>
      </c>
      <c r="AC407" s="25" t="str">
        <f t="shared" si="90"/>
        <v/>
      </c>
      <c r="AD407" s="19" t="str">
        <f t="shared" si="96"/>
        <v/>
      </c>
      <c r="AE407" s="142" t="str">
        <f t="shared" si="97"/>
        <v/>
      </c>
      <c r="AF407" s="28" t="str">
        <f t="shared" si="98"/>
        <v/>
      </c>
      <c r="AG407" s="29" t="str">
        <f t="shared" si="99"/>
        <v/>
      </c>
      <c r="AH407" s="30" t="str">
        <f t="shared" si="100"/>
        <v/>
      </c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</row>
    <row r="408" spans="2:49" ht="18" customHeight="1" x14ac:dyDescent="0.2">
      <c r="B408" s="106">
        <v>397</v>
      </c>
      <c r="C408" s="153"/>
      <c r="D408" s="184"/>
      <c r="E408" s="184"/>
      <c r="F408" s="185"/>
      <c r="G408" s="166" t="str">
        <f t="shared" si="91"/>
        <v/>
      </c>
      <c r="H408" s="48"/>
      <c r="I408" s="17"/>
      <c r="J408" s="140" t="str">
        <f t="shared" si="92"/>
        <v/>
      </c>
      <c r="K408" s="112"/>
      <c r="L408" s="108"/>
      <c r="M408" s="108"/>
      <c r="N408" s="108"/>
      <c r="O408" s="18" t="str" cm="1">
        <f t="array" ref="O408">IF(K408="","",IF($O$11="Bester",LARGE(K408:N408,1),IF(AND(M408="",N408=""),"",SUM(LARGE(K408:N408,{1;2;3})))))</f>
        <v/>
      </c>
      <c r="P408" s="140" t="str">
        <f t="shared" si="93"/>
        <v/>
      </c>
      <c r="Q408" s="112"/>
      <c r="R408" s="114"/>
      <c r="S408" s="114"/>
      <c r="T408" s="114"/>
      <c r="U408" s="19" t="str" cm="1">
        <f t="array" ref="U408">IF(Q408="","",IF($U$11="Bester",LARGE(Q408:T408,1),IF(AND(S408="",T408=""),"",SUM(LARGE(Q408:T408,{1;2;3})))))</f>
        <v/>
      </c>
      <c r="V408" s="140" t="str">
        <f t="shared" si="94"/>
        <v/>
      </c>
      <c r="W408" s="17"/>
      <c r="X408" s="140" t="str">
        <f t="shared" si="95"/>
        <v/>
      </c>
      <c r="Y408" s="21"/>
      <c r="Z408" s="26" t="str">
        <f t="shared" si="87"/>
        <v/>
      </c>
      <c r="AA408" s="27" t="str">
        <f t="shared" si="88"/>
        <v/>
      </c>
      <c r="AB408" s="27" t="str">
        <f t="shared" si="89"/>
        <v/>
      </c>
      <c r="AC408" s="25" t="str">
        <f t="shared" si="90"/>
        <v/>
      </c>
      <c r="AD408" s="19" t="str">
        <f t="shared" si="96"/>
        <v/>
      </c>
      <c r="AE408" s="142" t="str">
        <f t="shared" si="97"/>
        <v/>
      </c>
      <c r="AF408" s="28" t="str">
        <f t="shared" si="98"/>
        <v/>
      </c>
      <c r="AG408" s="29" t="str">
        <f t="shared" si="99"/>
        <v/>
      </c>
      <c r="AH408" s="30" t="str">
        <f t="shared" si="100"/>
        <v/>
      </c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</row>
    <row r="409" spans="2:49" ht="18" customHeight="1" x14ac:dyDescent="0.2">
      <c r="B409" s="106">
        <v>398</v>
      </c>
      <c r="C409" s="153"/>
      <c r="D409" s="184"/>
      <c r="E409" s="184"/>
      <c r="F409" s="185"/>
      <c r="G409" s="166" t="str">
        <f t="shared" si="91"/>
        <v/>
      </c>
      <c r="H409" s="48"/>
      <c r="I409" s="17"/>
      <c r="J409" s="140" t="str">
        <f t="shared" si="92"/>
        <v/>
      </c>
      <c r="K409" s="112"/>
      <c r="L409" s="108"/>
      <c r="M409" s="108"/>
      <c r="N409" s="108"/>
      <c r="O409" s="18" t="str" cm="1">
        <f t="array" ref="O409">IF(K409="","",IF($O$11="Bester",LARGE(K409:N409,1),IF(AND(M409="",N409=""),"",SUM(LARGE(K409:N409,{1;2;3})))))</f>
        <v/>
      </c>
      <c r="P409" s="140" t="str">
        <f t="shared" si="93"/>
        <v/>
      </c>
      <c r="Q409" s="112"/>
      <c r="R409" s="114"/>
      <c r="S409" s="114"/>
      <c r="T409" s="114"/>
      <c r="U409" s="19" t="str" cm="1">
        <f t="array" ref="U409">IF(Q409="","",IF($U$11="Bester",LARGE(Q409:T409,1),IF(AND(S409="",T409=""),"",SUM(LARGE(Q409:T409,{1;2;3})))))</f>
        <v/>
      </c>
      <c r="V409" s="140" t="str">
        <f t="shared" si="94"/>
        <v/>
      </c>
      <c r="W409" s="17"/>
      <c r="X409" s="140" t="str">
        <f t="shared" si="95"/>
        <v/>
      </c>
      <c r="Y409" s="21"/>
      <c r="Z409" s="26" t="str">
        <f t="shared" si="87"/>
        <v/>
      </c>
      <c r="AA409" s="27" t="str">
        <f t="shared" si="88"/>
        <v/>
      </c>
      <c r="AB409" s="27" t="str">
        <f t="shared" si="89"/>
        <v/>
      </c>
      <c r="AC409" s="25" t="str">
        <f t="shared" si="90"/>
        <v/>
      </c>
      <c r="AD409" s="19" t="str">
        <f t="shared" si="96"/>
        <v/>
      </c>
      <c r="AE409" s="142" t="str">
        <f t="shared" si="97"/>
        <v/>
      </c>
      <c r="AF409" s="28" t="str">
        <f t="shared" si="98"/>
        <v/>
      </c>
      <c r="AG409" s="29" t="str">
        <f t="shared" si="99"/>
        <v/>
      </c>
      <c r="AH409" s="30" t="str">
        <f t="shared" si="100"/>
        <v/>
      </c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</row>
    <row r="410" spans="2:49" ht="18" customHeight="1" x14ac:dyDescent="0.2">
      <c r="B410" s="106">
        <v>399</v>
      </c>
      <c r="C410" s="153"/>
      <c r="D410" s="184"/>
      <c r="E410" s="184"/>
      <c r="F410" s="185"/>
      <c r="G410" s="166" t="str">
        <f t="shared" si="91"/>
        <v/>
      </c>
      <c r="H410" s="48"/>
      <c r="I410" s="17"/>
      <c r="J410" s="140" t="str">
        <f t="shared" si="92"/>
        <v/>
      </c>
      <c r="K410" s="112"/>
      <c r="L410" s="108"/>
      <c r="M410" s="108"/>
      <c r="N410" s="108"/>
      <c r="O410" s="18" t="str" cm="1">
        <f t="array" ref="O410">IF(K410="","",IF($O$11="Bester",LARGE(K410:N410,1),IF(AND(M410="",N410=""),"",SUM(LARGE(K410:N410,{1;2;3})))))</f>
        <v/>
      </c>
      <c r="P410" s="140" t="str">
        <f t="shared" si="93"/>
        <v/>
      </c>
      <c r="Q410" s="112"/>
      <c r="R410" s="114"/>
      <c r="S410" s="114"/>
      <c r="T410" s="114"/>
      <c r="U410" s="19" t="str" cm="1">
        <f t="array" ref="U410">IF(Q410="","",IF($U$11="Bester",LARGE(Q410:T410,1),IF(AND(S410="",T410=""),"",SUM(LARGE(Q410:T410,{1;2;3})))))</f>
        <v/>
      </c>
      <c r="V410" s="140" t="str">
        <f t="shared" si="94"/>
        <v/>
      </c>
      <c r="W410" s="17"/>
      <c r="X410" s="140" t="str">
        <f t="shared" si="95"/>
        <v/>
      </c>
      <c r="Y410" s="21"/>
      <c r="Z410" s="26" t="str">
        <f t="shared" si="87"/>
        <v/>
      </c>
      <c r="AA410" s="27" t="str">
        <f t="shared" si="88"/>
        <v/>
      </c>
      <c r="AB410" s="27" t="str">
        <f t="shared" si="89"/>
        <v/>
      </c>
      <c r="AC410" s="25" t="str">
        <f t="shared" si="90"/>
        <v/>
      </c>
      <c r="AD410" s="19" t="str">
        <f t="shared" si="96"/>
        <v/>
      </c>
      <c r="AE410" s="142" t="str">
        <f t="shared" si="97"/>
        <v/>
      </c>
      <c r="AF410" s="28" t="str">
        <f t="shared" si="98"/>
        <v/>
      </c>
      <c r="AG410" s="29" t="str">
        <f t="shared" si="99"/>
        <v/>
      </c>
      <c r="AH410" s="30" t="str">
        <f t="shared" si="100"/>
        <v/>
      </c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</row>
    <row r="411" spans="2:49" ht="18" customHeight="1" x14ac:dyDescent="0.2">
      <c r="B411" s="106">
        <v>400</v>
      </c>
      <c r="C411" s="153"/>
      <c r="D411" s="184"/>
      <c r="E411" s="184"/>
      <c r="F411" s="185"/>
      <c r="G411" s="166" t="str">
        <f t="shared" si="91"/>
        <v/>
      </c>
      <c r="H411" s="48"/>
      <c r="I411" s="17"/>
      <c r="J411" s="140" t="str">
        <f t="shared" si="92"/>
        <v/>
      </c>
      <c r="K411" s="112"/>
      <c r="L411" s="108"/>
      <c r="M411" s="108"/>
      <c r="N411" s="108"/>
      <c r="O411" s="18" t="str" cm="1">
        <f t="array" ref="O411">IF(K411="","",IF($O$11="Bester",LARGE(K411:N411,1),IF(AND(M411="",N411=""),"",SUM(LARGE(K411:N411,{1;2;3})))))</f>
        <v/>
      </c>
      <c r="P411" s="140" t="str">
        <f t="shared" si="93"/>
        <v/>
      </c>
      <c r="Q411" s="112"/>
      <c r="R411" s="114"/>
      <c r="S411" s="114"/>
      <c r="T411" s="114"/>
      <c r="U411" s="19" t="str" cm="1">
        <f t="array" ref="U411">IF(Q411="","",IF($U$11="Bester",LARGE(Q411:T411,1),IF(AND(S411="",T411=""),"",SUM(LARGE(Q411:T411,{1;2;3})))))</f>
        <v/>
      </c>
      <c r="V411" s="140" t="str">
        <f t="shared" si="94"/>
        <v/>
      </c>
      <c r="W411" s="17"/>
      <c r="X411" s="140" t="str">
        <f t="shared" si="95"/>
        <v/>
      </c>
      <c r="Y411" s="21"/>
      <c r="Z411" s="26" t="str">
        <f t="shared" si="87"/>
        <v/>
      </c>
      <c r="AA411" s="27" t="str">
        <f t="shared" si="88"/>
        <v/>
      </c>
      <c r="AB411" s="27" t="str">
        <f t="shared" si="89"/>
        <v/>
      </c>
      <c r="AC411" s="25" t="str">
        <f t="shared" si="90"/>
        <v/>
      </c>
      <c r="AD411" s="19" t="str">
        <f t="shared" si="96"/>
        <v/>
      </c>
      <c r="AE411" s="142" t="str">
        <f t="shared" si="97"/>
        <v/>
      </c>
      <c r="AF411" s="28" t="str">
        <f t="shared" si="98"/>
        <v/>
      </c>
      <c r="AG411" s="29" t="str">
        <f t="shared" si="99"/>
        <v/>
      </c>
      <c r="AH411" s="30" t="str">
        <f t="shared" si="100"/>
        <v/>
      </c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</row>
    <row r="412" spans="2:49" ht="18" customHeight="1" x14ac:dyDescent="0.2">
      <c r="B412" s="106">
        <v>401</v>
      </c>
      <c r="C412" s="153"/>
      <c r="D412" s="184"/>
      <c r="E412" s="184"/>
      <c r="F412" s="185"/>
      <c r="G412" s="166" t="str">
        <f t="shared" si="91"/>
        <v/>
      </c>
      <c r="H412" s="48"/>
      <c r="I412" s="17"/>
      <c r="J412" s="140" t="str">
        <f t="shared" si="92"/>
        <v/>
      </c>
      <c r="K412" s="112"/>
      <c r="L412" s="108"/>
      <c r="M412" s="108"/>
      <c r="N412" s="108"/>
      <c r="O412" s="18" t="str" cm="1">
        <f t="array" ref="O412">IF(K412="","",IF($O$11="Bester",LARGE(K412:N412,1),IF(AND(M412="",N412=""),"",SUM(LARGE(K412:N412,{1;2;3})))))</f>
        <v/>
      </c>
      <c r="P412" s="140" t="str">
        <f t="shared" si="93"/>
        <v/>
      </c>
      <c r="Q412" s="112"/>
      <c r="R412" s="114"/>
      <c r="S412" s="114"/>
      <c r="T412" s="114"/>
      <c r="U412" s="19" t="str" cm="1">
        <f t="array" ref="U412">IF(Q412="","",IF($U$11="Bester",LARGE(Q412:T412,1),IF(AND(S412="",T412=""),"",SUM(LARGE(Q412:T412,{1;2;3})))))</f>
        <v/>
      </c>
      <c r="V412" s="140" t="str">
        <f t="shared" si="94"/>
        <v/>
      </c>
      <c r="W412" s="17"/>
      <c r="X412" s="140" t="str">
        <f t="shared" si="95"/>
        <v/>
      </c>
      <c r="Y412" s="21"/>
      <c r="Z412" s="26" t="str">
        <f t="shared" si="87"/>
        <v/>
      </c>
      <c r="AA412" s="27" t="str">
        <f t="shared" si="88"/>
        <v/>
      </c>
      <c r="AB412" s="27" t="str">
        <f t="shared" si="89"/>
        <v/>
      </c>
      <c r="AC412" s="25" t="str">
        <f t="shared" si="90"/>
        <v/>
      </c>
      <c r="AD412" s="19" t="str">
        <f t="shared" si="96"/>
        <v/>
      </c>
      <c r="AE412" s="142" t="str">
        <f t="shared" si="97"/>
        <v/>
      </c>
      <c r="AF412" s="28" t="str">
        <f t="shared" si="98"/>
        <v/>
      </c>
      <c r="AG412" s="29" t="str">
        <f t="shared" si="99"/>
        <v/>
      </c>
      <c r="AH412" s="30" t="str">
        <f t="shared" si="100"/>
        <v/>
      </c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</row>
    <row r="413" spans="2:49" ht="18" customHeight="1" x14ac:dyDescent="0.2">
      <c r="B413" s="106">
        <v>402</v>
      </c>
      <c r="C413" s="153"/>
      <c r="D413" s="184"/>
      <c r="E413" s="184"/>
      <c r="F413" s="185"/>
      <c r="G413" s="166" t="str">
        <f t="shared" si="91"/>
        <v/>
      </c>
      <c r="H413" s="48"/>
      <c r="I413" s="17"/>
      <c r="J413" s="140" t="str">
        <f t="shared" si="92"/>
        <v/>
      </c>
      <c r="K413" s="112"/>
      <c r="L413" s="108"/>
      <c r="M413" s="108"/>
      <c r="N413" s="108"/>
      <c r="O413" s="18" t="str" cm="1">
        <f t="array" ref="O413">IF(K413="","",IF($O$11="Bester",LARGE(K413:N413,1),IF(AND(M413="",N413=""),"",SUM(LARGE(K413:N413,{1;2;3})))))</f>
        <v/>
      </c>
      <c r="P413" s="140" t="str">
        <f t="shared" si="93"/>
        <v/>
      </c>
      <c r="Q413" s="112"/>
      <c r="R413" s="114"/>
      <c r="S413" s="114"/>
      <c r="T413" s="114"/>
      <c r="U413" s="19" t="str" cm="1">
        <f t="array" ref="U413">IF(Q413="","",IF($U$11="Bester",LARGE(Q413:T413,1),IF(AND(S413="",T413=""),"",SUM(LARGE(Q413:T413,{1;2;3})))))</f>
        <v/>
      </c>
      <c r="V413" s="140" t="str">
        <f t="shared" si="94"/>
        <v/>
      </c>
      <c r="W413" s="17"/>
      <c r="X413" s="140" t="str">
        <f t="shared" si="95"/>
        <v/>
      </c>
      <c r="Y413" s="21"/>
      <c r="Z413" s="26" t="str">
        <f t="shared" si="87"/>
        <v/>
      </c>
      <c r="AA413" s="27" t="str">
        <f t="shared" si="88"/>
        <v/>
      </c>
      <c r="AB413" s="27" t="str">
        <f t="shared" si="89"/>
        <v/>
      </c>
      <c r="AC413" s="25" t="str">
        <f t="shared" si="90"/>
        <v/>
      </c>
      <c r="AD413" s="19" t="str">
        <f t="shared" si="96"/>
        <v/>
      </c>
      <c r="AE413" s="142" t="str">
        <f t="shared" si="97"/>
        <v/>
      </c>
      <c r="AF413" s="28" t="str">
        <f t="shared" si="98"/>
        <v/>
      </c>
      <c r="AG413" s="29" t="str">
        <f t="shared" si="99"/>
        <v/>
      </c>
      <c r="AH413" s="30" t="str">
        <f t="shared" si="100"/>
        <v/>
      </c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</row>
    <row r="414" spans="2:49" ht="18" customHeight="1" x14ac:dyDescent="0.2">
      <c r="B414" s="106">
        <v>403</v>
      </c>
      <c r="C414" s="153"/>
      <c r="D414" s="184"/>
      <c r="E414" s="184"/>
      <c r="F414" s="185"/>
      <c r="G414" s="166" t="str">
        <f t="shared" si="91"/>
        <v/>
      </c>
      <c r="H414" s="48"/>
      <c r="I414" s="17"/>
      <c r="J414" s="140" t="str">
        <f t="shared" si="92"/>
        <v/>
      </c>
      <c r="K414" s="112"/>
      <c r="L414" s="108"/>
      <c r="M414" s="108"/>
      <c r="N414" s="108"/>
      <c r="O414" s="18" t="str" cm="1">
        <f t="array" ref="O414">IF(K414="","",IF($O$11="Bester",LARGE(K414:N414,1),IF(AND(M414="",N414=""),"",SUM(LARGE(K414:N414,{1;2;3})))))</f>
        <v/>
      </c>
      <c r="P414" s="140" t="str">
        <f t="shared" si="93"/>
        <v/>
      </c>
      <c r="Q414" s="112"/>
      <c r="R414" s="114"/>
      <c r="S414" s="114"/>
      <c r="T414" s="114"/>
      <c r="U414" s="19" t="str" cm="1">
        <f t="array" ref="U414">IF(Q414="","",IF($U$11="Bester",LARGE(Q414:T414,1),IF(AND(S414="",T414=""),"",SUM(LARGE(Q414:T414,{1;2;3})))))</f>
        <v/>
      </c>
      <c r="V414" s="140" t="str">
        <f t="shared" si="94"/>
        <v/>
      </c>
      <c r="W414" s="17"/>
      <c r="X414" s="140" t="str">
        <f t="shared" si="95"/>
        <v/>
      </c>
      <c r="Y414" s="21"/>
      <c r="Z414" s="26" t="str">
        <f t="shared" si="87"/>
        <v/>
      </c>
      <c r="AA414" s="27" t="str">
        <f t="shared" si="88"/>
        <v/>
      </c>
      <c r="AB414" s="27" t="str">
        <f t="shared" si="89"/>
        <v/>
      </c>
      <c r="AC414" s="25" t="str">
        <f t="shared" si="90"/>
        <v/>
      </c>
      <c r="AD414" s="19" t="str">
        <f t="shared" si="96"/>
        <v/>
      </c>
      <c r="AE414" s="142" t="str">
        <f t="shared" si="97"/>
        <v/>
      </c>
      <c r="AF414" s="28" t="str">
        <f t="shared" si="98"/>
        <v/>
      </c>
      <c r="AG414" s="29" t="str">
        <f t="shared" si="99"/>
        <v/>
      </c>
      <c r="AH414" s="30" t="str">
        <f t="shared" si="100"/>
        <v/>
      </c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</row>
    <row r="415" spans="2:49" ht="18" customHeight="1" x14ac:dyDescent="0.2">
      <c r="B415" s="106">
        <v>404</v>
      </c>
      <c r="C415" s="153"/>
      <c r="D415" s="184"/>
      <c r="E415" s="184"/>
      <c r="F415" s="185"/>
      <c r="G415" s="166" t="str">
        <f t="shared" si="91"/>
        <v/>
      </c>
      <c r="H415" s="48"/>
      <c r="I415" s="17"/>
      <c r="J415" s="140" t="str">
        <f t="shared" si="92"/>
        <v/>
      </c>
      <c r="K415" s="112"/>
      <c r="L415" s="108"/>
      <c r="M415" s="108"/>
      <c r="N415" s="108"/>
      <c r="O415" s="18" t="str" cm="1">
        <f t="array" ref="O415">IF(K415="","",IF($O$11="Bester",LARGE(K415:N415,1),IF(AND(M415="",N415=""),"",SUM(LARGE(K415:N415,{1;2;3})))))</f>
        <v/>
      </c>
      <c r="P415" s="140" t="str">
        <f t="shared" si="93"/>
        <v/>
      </c>
      <c r="Q415" s="112"/>
      <c r="R415" s="114"/>
      <c r="S415" s="114"/>
      <c r="T415" s="114"/>
      <c r="U415" s="19" t="str" cm="1">
        <f t="array" ref="U415">IF(Q415="","",IF($U$11="Bester",LARGE(Q415:T415,1),IF(AND(S415="",T415=""),"",SUM(LARGE(Q415:T415,{1;2;3})))))</f>
        <v/>
      </c>
      <c r="V415" s="140" t="str">
        <f t="shared" si="94"/>
        <v/>
      </c>
      <c r="W415" s="17"/>
      <c r="X415" s="140" t="str">
        <f t="shared" si="95"/>
        <v/>
      </c>
      <c r="Y415" s="21"/>
      <c r="Z415" s="26" t="str">
        <f t="shared" si="87"/>
        <v/>
      </c>
      <c r="AA415" s="27" t="str">
        <f t="shared" si="88"/>
        <v/>
      </c>
      <c r="AB415" s="27" t="str">
        <f t="shared" si="89"/>
        <v/>
      </c>
      <c r="AC415" s="25" t="str">
        <f t="shared" si="90"/>
        <v/>
      </c>
      <c r="AD415" s="19" t="str">
        <f t="shared" si="96"/>
        <v/>
      </c>
      <c r="AE415" s="142" t="str">
        <f t="shared" si="97"/>
        <v/>
      </c>
      <c r="AF415" s="28" t="str">
        <f t="shared" si="98"/>
        <v/>
      </c>
      <c r="AG415" s="29" t="str">
        <f t="shared" si="99"/>
        <v/>
      </c>
      <c r="AH415" s="30" t="str">
        <f t="shared" si="100"/>
        <v/>
      </c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</row>
    <row r="416" spans="2:49" ht="18" customHeight="1" x14ac:dyDescent="0.2">
      <c r="B416" s="106">
        <v>405</v>
      </c>
      <c r="C416" s="153"/>
      <c r="D416" s="184"/>
      <c r="E416" s="184"/>
      <c r="F416" s="185"/>
      <c r="G416" s="166" t="str">
        <f t="shared" si="91"/>
        <v/>
      </c>
      <c r="H416" s="48"/>
      <c r="I416" s="17"/>
      <c r="J416" s="140" t="str">
        <f t="shared" si="92"/>
        <v/>
      </c>
      <c r="K416" s="112"/>
      <c r="L416" s="108"/>
      <c r="M416" s="108"/>
      <c r="N416" s="108"/>
      <c r="O416" s="18" t="str" cm="1">
        <f t="array" ref="O416">IF(K416="","",IF($O$11="Bester",LARGE(K416:N416,1),IF(AND(M416="",N416=""),"",SUM(LARGE(K416:N416,{1;2;3})))))</f>
        <v/>
      </c>
      <c r="P416" s="140" t="str">
        <f t="shared" si="93"/>
        <v/>
      </c>
      <c r="Q416" s="112"/>
      <c r="R416" s="114"/>
      <c r="S416" s="114"/>
      <c r="T416" s="114"/>
      <c r="U416" s="19" t="str" cm="1">
        <f t="array" ref="U416">IF(Q416="","",IF($U$11="Bester",LARGE(Q416:T416,1),IF(AND(S416="",T416=""),"",SUM(LARGE(Q416:T416,{1;2;3})))))</f>
        <v/>
      </c>
      <c r="V416" s="140" t="str">
        <f t="shared" si="94"/>
        <v/>
      </c>
      <c r="W416" s="17"/>
      <c r="X416" s="140" t="str">
        <f t="shared" si="95"/>
        <v/>
      </c>
      <c r="Y416" s="21"/>
      <c r="Z416" s="26" t="str">
        <f t="shared" si="87"/>
        <v/>
      </c>
      <c r="AA416" s="27" t="str">
        <f t="shared" si="88"/>
        <v/>
      </c>
      <c r="AB416" s="27" t="str">
        <f t="shared" si="89"/>
        <v/>
      </c>
      <c r="AC416" s="25" t="str">
        <f t="shared" si="90"/>
        <v/>
      </c>
      <c r="AD416" s="19" t="str">
        <f t="shared" si="96"/>
        <v/>
      </c>
      <c r="AE416" s="142" t="str">
        <f t="shared" si="97"/>
        <v/>
      </c>
      <c r="AF416" s="28" t="str">
        <f t="shared" si="98"/>
        <v/>
      </c>
      <c r="AG416" s="29" t="str">
        <f t="shared" si="99"/>
        <v/>
      </c>
      <c r="AH416" s="30" t="str">
        <f t="shared" si="100"/>
        <v/>
      </c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</row>
    <row r="417" spans="2:49" ht="18" customHeight="1" x14ac:dyDescent="0.2">
      <c r="B417" s="106">
        <v>406</v>
      </c>
      <c r="C417" s="153"/>
      <c r="D417" s="184"/>
      <c r="E417" s="184"/>
      <c r="F417" s="185"/>
      <c r="G417" s="166" t="str">
        <f t="shared" si="91"/>
        <v/>
      </c>
      <c r="H417" s="48"/>
      <c r="I417" s="17"/>
      <c r="J417" s="140" t="str">
        <f t="shared" si="92"/>
        <v/>
      </c>
      <c r="K417" s="112"/>
      <c r="L417" s="108"/>
      <c r="M417" s="108"/>
      <c r="N417" s="108"/>
      <c r="O417" s="18" t="str" cm="1">
        <f t="array" ref="O417">IF(K417="","",IF($O$11="Bester",LARGE(K417:N417,1),IF(AND(M417="",N417=""),"",SUM(LARGE(K417:N417,{1;2;3})))))</f>
        <v/>
      </c>
      <c r="P417" s="140" t="str">
        <f t="shared" si="93"/>
        <v/>
      </c>
      <c r="Q417" s="112"/>
      <c r="R417" s="114"/>
      <c r="S417" s="114"/>
      <c r="T417" s="114"/>
      <c r="U417" s="19" t="str" cm="1">
        <f t="array" ref="U417">IF(Q417="","",IF($U$11="Bester",LARGE(Q417:T417,1),IF(AND(S417="",T417=""),"",SUM(LARGE(Q417:T417,{1;2;3})))))</f>
        <v/>
      </c>
      <c r="V417" s="140" t="str">
        <f t="shared" si="94"/>
        <v/>
      </c>
      <c r="W417" s="17"/>
      <c r="X417" s="140" t="str">
        <f t="shared" si="95"/>
        <v/>
      </c>
      <c r="Y417" s="21"/>
      <c r="Z417" s="26" t="str">
        <f t="shared" si="87"/>
        <v/>
      </c>
      <c r="AA417" s="27" t="str">
        <f t="shared" si="88"/>
        <v/>
      </c>
      <c r="AB417" s="27" t="str">
        <f t="shared" si="89"/>
        <v/>
      </c>
      <c r="AC417" s="25" t="str">
        <f t="shared" si="90"/>
        <v/>
      </c>
      <c r="AD417" s="19" t="str">
        <f t="shared" si="96"/>
        <v/>
      </c>
      <c r="AE417" s="142" t="str">
        <f t="shared" si="97"/>
        <v/>
      </c>
      <c r="AF417" s="28" t="str">
        <f t="shared" si="98"/>
        <v/>
      </c>
      <c r="AG417" s="29" t="str">
        <f t="shared" si="99"/>
        <v/>
      </c>
      <c r="AH417" s="30" t="str">
        <f t="shared" si="100"/>
        <v/>
      </c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</row>
    <row r="418" spans="2:49" ht="18" customHeight="1" x14ac:dyDescent="0.2">
      <c r="B418" s="106">
        <v>407</v>
      </c>
      <c r="C418" s="153"/>
      <c r="D418" s="184"/>
      <c r="E418" s="184"/>
      <c r="F418" s="185"/>
      <c r="G418" s="166" t="str">
        <f t="shared" si="91"/>
        <v/>
      </c>
      <c r="H418" s="48"/>
      <c r="I418" s="17"/>
      <c r="J418" s="140" t="str">
        <f t="shared" si="92"/>
        <v/>
      </c>
      <c r="K418" s="112"/>
      <c r="L418" s="108"/>
      <c r="M418" s="108"/>
      <c r="N418" s="108"/>
      <c r="O418" s="18" t="str" cm="1">
        <f t="array" ref="O418">IF(K418="","",IF($O$11="Bester",LARGE(K418:N418,1),IF(AND(M418="",N418=""),"",SUM(LARGE(K418:N418,{1;2;3})))))</f>
        <v/>
      </c>
      <c r="P418" s="140" t="str">
        <f t="shared" si="93"/>
        <v/>
      </c>
      <c r="Q418" s="112"/>
      <c r="R418" s="114"/>
      <c r="S418" s="114"/>
      <c r="T418" s="114"/>
      <c r="U418" s="19" t="str" cm="1">
        <f t="array" ref="U418">IF(Q418="","",IF($U$11="Bester",LARGE(Q418:T418,1),IF(AND(S418="",T418=""),"",SUM(LARGE(Q418:T418,{1;2;3})))))</f>
        <v/>
      </c>
      <c r="V418" s="140" t="str">
        <f t="shared" si="94"/>
        <v/>
      </c>
      <c r="W418" s="17"/>
      <c r="X418" s="140" t="str">
        <f t="shared" si="95"/>
        <v/>
      </c>
      <c r="Y418" s="21"/>
      <c r="Z418" s="26" t="str">
        <f t="shared" si="87"/>
        <v/>
      </c>
      <c r="AA418" s="27" t="str">
        <f t="shared" si="88"/>
        <v/>
      </c>
      <c r="AB418" s="27" t="str">
        <f t="shared" si="89"/>
        <v/>
      </c>
      <c r="AC418" s="25" t="str">
        <f t="shared" si="90"/>
        <v/>
      </c>
      <c r="AD418" s="19" t="str">
        <f t="shared" si="96"/>
        <v/>
      </c>
      <c r="AE418" s="142" t="str">
        <f t="shared" si="97"/>
        <v/>
      </c>
      <c r="AF418" s="28" t="str">
        <f t="shared" si="98"/>
        <v/>
      </c>
      <c r="AG418" s="29" t="str">
        <f t="shared" si="99"/>
        <v/>
      </c>
      <c r="AH418" s="30" t="str">
        <f t="shared" si="100"/>
        <v/>
      </c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</row>
    <row r="419" spans="2:49" ht="18" customHeight="1" x14ac:dyDescent="0.2">
      <c r="B419" s="106">
        <v>408</v>
      </c>
      <c r="C419" s="153"/>
      <c r="D419" s="184"/>
      <c r="E419" s="184"/>
      <c r="F419" s="185"/>
      <c r="G419" s="166" t="str">
        <f t="shared" si="91"/>
        <v/>
      </c>
      <c r="H419" s="48"/>
      <c r="I419" s="17"/>
      <c r="J419" s="140" t="str">
        <f t="shared" si="92"/>
        <v/>
      </c>
      <c r="K419" s="112"/>
      <c r="L419" s="108"/>
      <c r="M419" s="108"/>
      <c r="N419" s="108"/>
      <c r="O419" s="18" t="str" cm="1">
        <f t="array" ref="O419">IF(K419="","",IF($O$11="Bester",LARGE(K419:N419,1),IF(AND(M419="",N419=""),"",SUM(LARGE(K419:N419,{1;2;3})))))</f>
        <v/>
      </c>
      <c r="P419" s="140" t="str">
        <f t="shared" si="93"/>
        <v/>
      </c>
      <c r="Q419" s="112"/>
      <c r="R419" s="114"/>
      <c r="S419" s="114"/>
      <c r="T419" s="114"/>
      <c r="U419" s="19" t="str" cm="1">
        <f t="array" ref="U419">IF(Q419="","",IF($U$11="Bester",LARGE(Q419:T419,1),IF(AND(S419="",T419=""),"",SUM(LARGE(Q419:T419,{1;2;3})))))</f>
        <v/>
      </c>
      <c r="V419" s="140" t="str">
        <f t="shared" si="94"/>
        <v/>
      </c>
      <c r="W419" s="17"/>
      <c r="X419" s="140" t="str">
        <f t="shared" si="95"/>
        <v/>
      </c>
      <c r="Y419" s="21"/>
      <c r="Z419" s="26" t="str">
        <f t="shared" si="87"/>
        <v/>
      </c>
      <c r="AA419" s="27" t="str">
        <f t="shared" si="88"/>
        <v/>
      </c>
      <c r="AB419" s="27" t="str">
        <f t="shared" si="89"/>
        <v/>
      </c>
      <c r="AC419" s="25" t="str">
        <f t="shared" si="90"/>
        <v/>
      </c>
      <c r="AD419" s="19" t="str">
        <f t="shared" si="96"/>
        <v/>
      </c>
      <c r="AE419" s="142" t="str">
        <f t="shared" si="97"/>
        <v/>
      </c>
      <c r="AF419" s="28" t="str">
        <f t="shared" si="98"/>
        <v/>
      </c>
      <c r="AG419" s="29" t="str">
        <f t="shared" si="99"/>
        <v/>
      </c>
      <c r="AH419" s="30" t="str">
        <f t="shared" si="100"/>
        <v/>
      </c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</row>
    <row r="420" spans="2:49" ht="18" customHeight="1" x14ac:dyDescent="0.2">
      <c r="B420" s="106">
        <v>409</v>
      </c>
      <c r="C420" s="153"/>
      <c r="D420" s="184"/>
      <c r="E420" s="184"/>
      <c r="F420" s="185"/>
      <c r="G420" s="166" t="str">
        <f t="shared" si="91"/>
        <v/>
      </c>
      <c r="H420" s="48"/>
      <c r="I420" s="17"/>
      <c r="J420" s="140" t="str">
        <f t="shared" si="92"/>
        <v/>
      </c>
      <c r="K420" s="112"/>
      <c r="L420" s="108"/>
      <c r="M420" s="108"/>
      <c r="N420" s="108"/>
      <c r="O420" s="18" t="str" cm="1">
        <f t="array" ref="O420">IF(K420="","",IF($O$11="Bester",LARGE(K420:N420,1),IF(AND(M420="",N420=""),"",SUM(LARGE(K420:N420,{1;2;3})))))</f>
        <v/>
      </c>
      <c r="P420" s="140" t="str">
        <f t="shared" si="93"/>
        <v/>
      </c>
      <c r="Q420" s="112"/>
      <c r="R420" s="114"/>
      <c r="S420" s="114"/>
      <c r="T420" s="114"/>
      <c r="U420" s="19" t="str" cm="1">
        <f t="array" ref="U420">IF(Q420="","",IF($U$11="Bester",LARGE(Q420:T420,1),IF(AND(S420="",T420=""),"",SUM(LARGE(Q420:T420,{1;2;3})))))</f>
        <v/>
      </c>
      <c r="V420" s="140" t="str">
        <f t="shared" si="94"/>
        <v/>
      </c>
      <c r="W420" s="17"/>
      <c r="X420" s="140" t="str">
        <f t="shared" si="95"/>
        <v/>
      </c>
      <c r="Y420" s="21"/>
      <c r="Z420" s="26" t="str">
        <f t="shared" si="87"/>
        <v/>
      </c>
      <c r="AA420" s="27" t="str">
        <f t="shared" si="88"/>
        <v/>
      </c>
      <c r="AB420" s="27" t="str">
        <f t="shared" si="89"/>
        <v/>
      </c>
      <c r="AC420" s="25" t="str">
        <f t="shared" si="90"/>
        <v/>
      </c>
      <c r="AD420" s="19" t="str">
        <f t="shared" si="96"/>
        <v/>
      </c>
      <c r="AE420" s="142" t="str">
        <f t="shared" si="97"/>
        <v/>
      </c>
      <c r="AF420" s="28" t="str">
        <f t="shared" si="98"/>
        <v/>
      </c>
      <c r="AG420" s="29" t="str">
        <f t="shared" si="99"/>
        <v/>
      </c>
      <c r="AH420" s="30" t="str">
        <f t="shared" si="100"/>
        <v/>
      </c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</row>
    <row r="421" spans="2:49" ht="18" customHeight="1" x14ac:dyDescent="0.2">
      <c r="B421" s="106">
        <v>410</v>
      </c>
      <c r="C421" s="153"/>
      <c r="D421" s="184"/>
      <c r="E421" s="184"/>
      <c r="F421" s="185"/>
      <c r="G421" s="166" t="str">
        <f t="shared" si="91"/>
        <v/>
      </c>
      <c r="H421" s="48"/>
      <c r="I421" s="17"/>
      <c r="J421" s="140" t="str">
        <f t="shared" si="92"/>
        <v/>
      </c>
      <c r="K421" s="112"/>
      <c r="L421" s="108"/>
      <c r="M421" s="108"/>
      <c r="N421" s="108"/>
      <c r="O421" s="18" t="str" cm="1">
        <f t="array" ref="O421">IF(K421="","",IF($O$11="Bester",LARGE(K421:N421,1),IF(AND(M421="",N421=""),"",SUM(LARGE(K421:N421,{1;2;3})))))</f>
        <v/>
      </c>
      <c r="P421" s="140" t="str">
        <f t="shared" si="93"/>
        <v/>
      </c>
      <c r="Q421" s="112"/>
      <c r="R421" s="114"/>
      <c r="S421" s="114"/>
      <c r="T421" s="114"/>
      <c r="U421" s="19" t="str" cm="1">
        <f t="array" ref="U421">IF(Q421="","",IF($U$11="Bester",LARGE(Q421:T421,1),IF(AND(S421="",T421=""),"",SUM(LARGE(Q421:T421,{1;2;3})))))</f>
        <v/>
      </c>
      <c r="V421" s="140" t="str">
        <f t="shared" si="94"/>
        <v/>
      </c>
      <c r="W421" s="17"/>
      <c r="X421" s="140" t="str">
        <f t="shared" si="95"/>
        <v/>
      </c>
      <c r="Y421" s="21"/>
      <c r="Z421" s="26" t="str">
        <f t="shared" si="87"/>
        <v/>
      </c>
      <c r="AA421" s="27" t="str">
        <f t="shared" si="88"/>
        <v/>
      </c>
      <c r="AB421" s="27" t="str">
        <f t="shared" si="89"/>
        <v/>
      </c>
      <c r="AC421" s="25" t="str">
        <f t="shared" si="90"/>
        <v/>
      </c>
      <c r="AD421" s="19" t="str">
        <f t="shared" si="96"/>
        <v/>
      </c>
      <c r="AE421" s="142" t="str">
        <f t="shared" si="97"/>
        <v/>
      </c>
      <c r="AF421" s="28" t="str">
        <f t="shared" si="98"/>
        <v/>
      </c>
      <c r="AG421" s="29" t="str">
        <f t="shared" si="99"/>
        <v/>
      </c>
      <c r="AH421" s="30" t="str">
        <f t="shared" si="100"/>
        <v/>
      </c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</row>
    <row r="422" spans="2:49" ht="18" customHeight="1" x14ac:dyDescent="0.2">
      <c r="B422" s="106">
        <v>411</v>
      </c>
      <c r="C422" s="153"/>
      <c r="D422" s="184"/>
      <c r="E422" s="184"/>
      <c r="F422" s="185"/>
      <c r="G422" s="166" t="str">
        <f t="shared" si="91"/>
        <v/>
      </c>
      <c r="H422" s="48"/>
      <c r="I422" s="17"/>
      <c r="J422" s="140" t="str">
        <f t="shared" si="92"/>
        <v/>
      </c>
      <c r="K422" s="112"/>
      <c r="L422" s="108"/>
      <c r="M422" s="108"/>
      <c r="N422" s="108"/>
      <c r="O422" s="18" t="str" cm="1">
        <f t="array" ref="O422">IF(K422="","",IF($O$11="Bester",LARGE(K422:N422,1),IF(AND(M422="",N422=""),"",SUM(LARGE(K422:N422,{1;2;3})))))</f>
        <v/>
      </c>
      <c r="P422" s="140" t="str">
        <f t="shared" si="93"/>
        <v/>
      </c>
      <c r="Q422" s="112"/>
      <c r="R422" s="114"/>
      <c r="S422" s="114"/>
      <c r="T422" s="114"/>
      <c r="U422" s="19" t="str" cm="1">
        <f t="array" ref="U422">IF(Q422="","",IF($U$11="Bester",LARGE(Q422:T422,1),IF(AND(S422="",T422=""),"",SUM(LARGE(Q422:T422,{1;2;3})))))</f>
        <v/>
      </c>
      <c r="V422" s="140" t="str">
        <f t="shared" si="94"/>
        <v/>
      </c>
      <c r="W422" s="17"/>
      <c r="X422" s="140" t="str">
        <f t="shared" si="95"/>
        <v/>
      </c>
      <c r="Y422" s="21"/>
      <c r="Z422" s="26" t="str">
        <f t="shared" si="87"/>
        <v/>
      </c>
      <c r="AA422" s="27" t="str">
        <f t="shared" si="88"/>
        <v/>
      </c>
      <c r="AB422" s="27" t="str">
        <f t="shared" si="89"/>
        <v/>
      </c>
      <c r="AC422" s="25" t="str">
        <f t="shared" si="90"/>
        <v/>
      </c>
      <c r="AD422" s="19" t="str">
        <f t="shared" si="96"/>
        <v/>
      </c>
      <c r="AE422" s="142" t="str">
        <f t="shared" si="97"/>
        <v/>
      </c>
      <c r="AF422" s="28" t="str">
        <f t="shared" si="98"/>
        <v/>
      </c>
      <c r="AG422" s="29" t="str">
        <f t="shared" si="99"/>
        <v/>
      </c>
      <c r="AH422" s="30" t="str">
        <f t="shared" si="100"/>
        <v/>
      </c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</row>
    <row r="423" spans="2:49" ht="18" customHeight="1" x14ac:dyDescent="0.2">
      <c r="B423" s="106">
        <v>412</v>
      </c>
      <c r="C423" s="153"/>
      <c r="D423" s="184"/>
      <c r="E423" s="184"/>
      <c r="F423" s="185"/>
      <c r="G423" s="166" t="str">
        <f t="shared" si="91"/>
        <v/>
      </c>
      <c r="H423" s="48"/>
      <c r="I423" s="17"/>
      <c r="J423" s="140" t="str">
        <f t="shared" si="92"/>
        <v/>
      </c>
      <c r="K423" s="112"/>
      <c r="L423" s="108"/>
      <c r="M423" s="108"/>
      <c r="N423" s="108"/>
      <c r="O423" s="18" t="str" cm="1">
        <f t="array" ref="O423">IF(K423="","",IF($O$11="Bester",LARGE(K423:N423,1),IF(AND(M423="",N423=""),"",SUM(LARGE(K423:N423,{1;2;3})))))</f>
        <v/>
      </c>
      <c r="P423" s="140" t="str">
        <f t="shared" si="93"/>
        <v/>
      </c>
      <c r="Q423" s="112"/>
      <c r="R423" s="114"/>
      <c r="S423" s="114"/>
      <c r="T423" s="114"/>
      <c r="U423" s="19" t="str" cm="1">
        <f t="array" ref="U423">IF(Q423="","",IF($U$11="Bester",LARGE(Q423:T423,1),IF(AND(S423="",T423=""),"",SUM(LARGE(Q423:T423,{1;2;3})))))</f>
        <v/>
      </c>
      <c r="V423" s="140" t="str">
        <f t="shared" si="94"/>
        <v/>
      </c>
      <c r="W423" s="17"/>
      <c r="X423" s="140" t="str">
        <f t="shared" si="95"/>
        <v/>
      </c>
      <c r="Y423" s="21"/>
      <c r="Z423" s="26" t="str">
        <f t="shared" si="87"/>
        <v/>
      </c>
      <c r="AA423" s="27" t="str">
        <f t="shared" si="88"/>
        <v/>
      </c>
      <c r="AB423" s="27" t="str">
        <f t="shared" si="89"/>
        <v/>
      </c>
      <c r="AC423" s="25" t="str">
        <f t="shared" si="90"/>
        <v/>
      </c>
      <c r="AD423" s="19" t="str">
        <f t="shared" si="96"/>
        <v/>
      </c>
      <c r="AE423" s="142" t="str">
        <f t="shared" si="97"/>
        <v/>
      </c>
      <c r="AF423" s="28" t="str">
        <f t="shared" si="98"/>
        <v/>
      </c>
      <c r="AG423" s="29" t="str">
        <f t="shared" si="99"/>
        <v/>
      </c>
      <c r="AH423" s="30" t="str">
        <f t="shared" si="100"/>
        <v/>
      </c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</row>
    <row r="424" spans="2:49" ht="18" customHeight="1" x14ac:dyDescent="0.2">
      <c r="B424" s="106">
        <v>413</v>
      </c>
      <c r="C424" s="153"/>
      <c r="D424" s="184"/>
      <c r="E424" s="184"/>
      <c r="F424" s="185"/>
      <c r="G424" s="166" t="str">
        <f t="shared" si="91"/>
        <v/>
      </c>
      <c r="H424" s="48"/>
      <c r="I424" s="17"/>
      <c r="J424" s="140" t="str">
        <f t="shared" si="92"/>
        <v/>
      </c>
      <c r="K424" s="112"/>
      <c r="L424" s="108"/>
      <c r="M424" s="108"/>
      <c r="N424" s="108"/>
      <c r="O424" s="18" t="str" cm="1">
        <f t="array" ref="O424">IF(K424="","",IF($O$11="Bester",LARGE(K424:N424,1),IF(AND(M424="",N424=""),"",SUM(LARGE(K424:N424,{1;2;3})))))</f>
        <v/>
      </c>
      <c r="P424" s="140" t="str">
        <f t="shared" si="93"/>
        <v/>
      </c>
      <c r="Q424" s="112"/>
      <c r="R424" s="114"/>
      <c r="S424" s="114"/>
      <c r="T424" s="114"/>
      <c r="U424" s="19" t="str" cm="1">
        <f t="array" ref="U424">IF(Q424="","",IF($U$11="Bester",LARGE(Q424:T424,1),IF(AND(S424="",T424=""),"",SUM(LARGE(Q424:T424,{1;2;3})))))</f>
        <v/>
      </c>
      <c r="V424" s="140" t="str">
        <f t="shared" si="94"/>
        <v/>
      </c>
      <c r="W424" s="17"/>
      <c r="X424" s="140" t="str">
        <f t="shared" si="95"/>
        <v/>
      </c>
      <c r="Y424" s="21"/>
      <c r="Z424" s="26" t="str">
        <f t="shared" si="87"/>
        <v/>
      </c>
      <c r="AA424" s="27" t="str">
        <f t="shared" si="88"/>
        <v/>
      </c>
      <c r="AB424" s="27" t="str">
        <f t="shared" si="89"/>
        <v/>
      </c>
      <c r="AC424" s="25" t="str">
        <f t="shared" si="90"/>
        <v/>
      </c>
      <c r="AD424" s="19" t="str">
        <f t="shared" si="96"/>
        <v/>
      </c>
      <c r="AE424" s="142" t="str">
        <f t="shared" si="97"/>
        <v/>
      </c>
      <c r="AF424" s="28" t="str">
        <f t="shared" si="98"/>
        <v/>
      </c>
      <c r="AG424" s="29" t="str">
        <f t="shared" si="99"/>
        <v/>
      </c>
      <c r="AH424" s="30" t="str">
        <f t="shared" si="100"/>
        <v/>
      </c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</row>
    <row r="425" spans="2:49" ht="18" customHeight="1" x14ac:dyDescent="0.2">
      <c r="B425" s="106">
        <v>414</v>
      </c>
      <c r="C425" s="153"/>
      <c r="D425" s="184"/>
      <c r="E425" s="184"/>
      <c r="F425" s="185"/>
      <c r="G425" s="166" t="str">
        <f t="shared" si="91"/>
        <v/>
      </c>
      <c r="H425" s="48"/>
      <c r="I425" s="17"/>
      <c r="J425" s="140" t="str">
        <f t="shared" si="92"/>
        <v/>
      </c>
      <c r="K425" s="112"/>
      <c r="L425" s="108"/>
      <c r="M425" s="108"/>
      <c r="N425" s="108"/>
      <c r="O425" s="18" t="str" cm="1">
        <f t="array" ref="O425">IF(K425="","",IF($O$11="Bester",LARGE(K425:N425,1),IF(AND(M425="",N425=""),"",SUM(LARGE(K425:N425,{1;2;3})))))</f>
        <v/>
      </c>
      <c r="P425" s="140" t="str">
        <f t="shared" si="93"/>
        <v/>
      </c>
      <c r="Q425" s="112"/>
      <c r="R425" s="114"/>
      <c r="S425" s="114"/>
      <c r="T425" s="114"/>
      <c r="U425" s="19" t="str" cm="1">
        <f t="array" ref="U425">IF(Q425="","",IF($U$11="Bester",LARGE(Q425:T425,1),IF(AND(S425="",T425=""),"",SUM(LARGE(Q425:T425,{1;2;3})))))</f>
        <v/>
      </c>
      <c r="V425" s="140" t="str">
        <f t="shared" si="94"/>
        <v/>
      </c>
      <c r="W425" s="17"/>
      <c r="X425" s="140" t="str">
        <f t="shared" si="95"/>
        <v/>
      </c>
      <c r="Y425" s="21"/>
      <c r="Z425" s="26" t="str">
        <f t="shared" si="87"/>
        <v/>
      </c>
      <c r="AA425" s="27" t="str">
        <f t="shared" si="88"/>
        <v/>
      </c>
      <c r="AB425" s="27" t="str">
        <f t="shared" si="89"/>
        <v/>
      </c>
      <c r="AC425" s="25" t="str">
        <f t="shared" si="90"/>
        <v/>
      </c>
      <c r="AD425" s="19" t="str">
        <f t="shared" si="96"/>
        <v/>
      </c>
      <c r="AE425" s="142" t="str">
        <f t="shared" si="97"/>
        <v/>
      </c>
      <c r="AF425" s="28" t="str">
        <f t="shared" si="98"/>
        <v/>
      </c>
      <c r="AG425" s="29" t="str">
        <f t="shared" si="99"/>
        <v/>
      </c>
      <c r="AH425" s="30" t="str">
        <f t="shared" si="100"/>
        <v/>
      </c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</row>
    <row r="426" spans="2:49" ht="18" customHeight="1" x14ac:dyDescent="0.2">
      <c r="B426" s="106">
        <v>415</v>
      </c>
      <c r="C426" s="153"/>
      <c r="D426" s="184"/>
      <c r="E426" s="184"/>
      <c r="F426" s="185"/>
      <c r="G426" s="166" t="str">
        <f t="shared" si="91"/>
        <v/>
      </c>
      <c r="H426" s="48"/>
      <c r="I426" s="17"/>
      <c r="J426" s="140" t="str">
        <f t="shared" si="92"/>
        <v/>
      </c>
      <c r="K426" s="112"/>
      <c r="L426" s="108"/>
      <c r="M426" s="108"/>
      <c r="N426" s="108"/>
      <c r="O426" s="18" t="str" cm="1">
        <f t="array" ref="O426">IF(K426="","",IF($O$11="Bester",LARGE(K426:N426,1),IF(AND(M426="",N426=""),"",SUM(LARGE(K426:N426,{1;2;3})))))</f>
        <v/>
      </c>
      <c r="P426" s="140" t="str">
        <f t="shared" si="93"/>
        <v/>
      </c>
      <c r="Q426" s="112"/>
      <c r="R426" s="114"/>
      <c r="S426" s="114"/>
      <c r="T426" s="114"/>
      <c r="U426" s="19" t="str" cm="1">
        <f t="array" ref="U426">IF(Q426="","",IF($U$11="Bester",LARGE(Q426:T426,1),IF(AND(S426="",T426=""),"",SUM(LARGE(Q426:T426,{1;2;3})))))</f>
        <v/>
      </c>
      <c r="V426" s="140" t="str">
        <f t="shared" si="94"/>
        <v/>
      </c>
      <c r="W426" s="17"/>
      <c r="X426" s="140" t="str">
        <f t="shared" si="95"/>
        <v/>
      </c>
      <c r="Y426" s="21"/>
      <c r="Z426" s="26" t="str">
        <f t="shared" si="87"/>
        <v/>
      </c>
      <c r="AA426" s="27" t="str">
        <f t="shared" si="88"/>
        <v/>
      </c>
      <c r="AB426" s="27" t="str">
        <f t="shared" si="89"/>
        <v/>
      </c>
      <c r="AC426" s="25" t="str">
        <f t="shared" si="90"/>
        <v/>
      </c>
      <c r="AD426" s="19" t="str">
        <f t="shared" si="96"/>
        <v/>
      </c>
      <c r="AE426" s="142" t="str">
        <f t="shared" si="97"/>
        <v/>
      </c>
      <c r="AF426" s="28" t="str">
        <f t="shared" si="98"/>
        <v/>
      </c>
      <c r="AG426" s="29" t="str">
        <f t="shared" si="99"/>
        <v/>
      </c>
      <c r="AH426" s="30" t="str">
        <f t="shared" si="100"/>
        <v/>
      </c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</row>
    <row r="427" spans="2:49" ht="18" customHeight="1" x14ac:dyDescent="0.2">
      <c r="B427" s="106">
        <v>416</v>
      </c>
      <c r="C427" s="153"/>
      <c r="D427" s="184"/>
      <c r="E427" s="184"/>
      <c r="F427" s="185"/>
      <c r="G427" s="166" t="str">
        <f t="shared" si="91"/>
        <v/>
      </c>
      <c r="H427" s="48"/>
      <c r="I427" s="17"/>
      <c r="J427" s="140" t="str">
        <f t="shared" si="92"/>
        <v/>
      </c>
      <c r="K427" s="112"/>
      <c r="L427" s="108"/>
      <c r="M427" s="108"/>
      <c r="N427" s="108"/>
      <c r="O427" s="18" t="str" cm="1">
        <f t="array" ref="O427">IF(K427="","",IF($O$11="Bester",LARGE(K427:N427,1),IF(AND(M427="",N427=""),"",SUM(LARGE(K427:N427,{1;2;3})))))</f>
        <v/>
      </c>
      <c r="P427" s="140" t="str">
        <f t="shared" si="93"/>
        <v/>
      </c>
      <c r="Q427" s="112"/>
      <c r="R427" s="114"/>
      <c r="S427" s="114"/>
      <c r="T427" s="114"/>
      <c r="U427" s="19" t="str" cm="1">
        <f t="array" ref="U427">IF(Q427="","",IF($U$11="Bester",LARGE(Q427:T427,1),IF(AND(S427="",T427=""),"",SUM(LARGE(Q427:T427,{1;2;3})))))</f>
        <v/>
      </c>
      <c r="V427" s="140" t="str">
        <f t="shared" si="94"/>
        <v/>
      </c>
      <c r="W427" s="17"/>
      <c r="X427" s="140" t="str">
        <f t="shared" si="95"/>
        <v/>
      </c>
      <c r="Y427" s="21"/>
      <c r="Z427" s="26" t="str">
        <f t="shared" si="87"/>
        <v/>
      </c>
      <c r="AA427" s="27" t="str">
        <f t="shared" si="88"/>
        <v/>
      </c>
      <c r="AB427" s="27" t="str">
        <f t="shared" si="89"/>
        <v/>
      </c>
      <c r="AC427" s="25" t="str">
        <f t="shared" si="90"/>
        <v/>
      </c>
      <c r="AD427" s="19" t="str">
        <f t="shared" si="96"/>
        <v/>
      </c>
      <c r="AE427" s="142" t="str">
        <f t="shared" si="97"/>
        <v/>
      </c>
      <c r="AF427" s="28" t="str">
        <f t="shared" si="98"/>
        <v/>
      </c>
      <c r="AG427" s="29" t="str">
        <f t="shared" si="99"/>
        <v/>
      </c>
      <c r="AH427" s="30" t="str">
        <f t="shared" si="100"/>
        <v/>
      </c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</row>
    <row r="428" spans="2:49" ht="18" customHeight="1" x14ac:dyDescent="0.2">
      <c r="B428" s="106">
        <v>417</v>
      </c>
      <c r="C428" s="153"/>
      <c r="D428" s="184"/>
      <c r="E428" s="184"/>
      <c r="F428" s="185"/>
      <c r="G428" s="166" t="str">
        <f t="shared" si="91"/>
        <v/>
      </c>
      <c r="H428" s="48"/>
      <c r="I428" s="17"/>
      <c r="J428" s="140" t="str">
        <f t="shared" si="92"/>
        <v/>
      </c>
      <c r="K428" s="112"/>
      <c r="L428" s="108"/>
      <c r="M428" s="108"/>
      <c r="N428" s="108"/>
      <c r="O428" s="18" t="str" cm="1">
        <f t="array" ref="O428">IF(K428="","",IF($O$11="Bester",LARGE(K428:N428,1),IF(AND(M428="",N428=""),"",SUM(LARGE(K428:N428,{1;2;3})))))</f>
        <v/>
      </c>
      <c r="P428" s="140" t="str">
        <f t="shared" si="93"/>
        <v/>
      </c>
      <c r="Q428" s="112"/>
      <c r="R428" s="114"/>
      <c r="S428" s="114"/>
      <c r="T428" s="114"/>
      <c r="U428" s="19" t="str" cm="1">
        <f t="array" ref="U428">IF(Q428="","",IF($U$11="Bester",LARGE(Q428:T428,1),IF(AND(S428="",T428=""),"",SUM(LARGE(Q428:T428,{1;2;3})))))</f>
        <v/>
      </c>
      <c r="V428" s="140" t="str">
        <f t="shared" si="94"/>
        <v/>
      </c>
      <c r="W428" s="17"/>
      <c r="X428" s="140" t="str">
        <f t="shared" si="95"/>
        <v/>
      </c>
      <c r="Y428" s="21"/>
      <c r="Z428" s="26" t="str">
        <f t="shared" si="87"/>
        <v/>
      </c>
      <c r="AA428" s="27" t="str">
        <f t="shared" si="88"/>
        <v/>
      </c>
      <c r="AB428" s="27" t="str">
        <f t="shared" si="89"/>
        <v/>
      </c>
      <c r="AC428" s="25" t="str">
        <f t="shared" si="90"/>
        <v/>
      </c>
      <c r="AD428" s="19" t="str">
        <f t="shared" si="96"/>
        <v/>
      </c>
      <c r="AE428" s="142" t="str">
        <f t="shared" si="97"/>
        <v/>
      </c>
      <c r="AF428" s="28" t="str">
        <f t="shared" si="98"/>
        <v/>
      </c>
      <c r="AG428" s="29" t="str">
        <f t="shared" si="99"/>
        <v/>
      </c>
      <c r="AH428" s="30" t="str">
        <f t="shared" si="100"/>
        <v/>
      </c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</row>
    <row r="429" spans="2:49" ht="18" customHeight="1" x14ac:dyDescent="0.2">
      <c r="B429" s="106">
        <v>418</v>
      </c>
      <c r="C429" s="153"/>
      <c r="D429" s="184"/>
      <c r="E429" s="184"/>
      <c r="F429" s="185"/>
      <c r="G429" s="166" t="str">
        <f t="shared" si="91"/>
        <v/>
      </c>
      <c r="H429" s="48"/>
      <c r="I429" s="17"/>
      <c r="J429" s="140" t="str">
        <f t="shared" si="92"/>
        <v/>
      </c>
      <c r="K429" s="112"/>
      <c r="L429" s="108"/>
      <c r="M429" s="108"/>
      <c r="N429" s="108"/>
      <c r="O429" s="18" t="str" cm="1">
        <f t="array" ref="O429">IF(K429="","",IF($O$11="Bester",LARGE(K429:N429,1),IF(AND(M429="",N429=""),"",SUM(LARGE(K429:N429,{1;2;3})))))</f>
        <v/>
      </c>
      <c r="P429" s="140" t="str">
        <f t="shared" si="93"/>
        <v/>
      </c>
      <c r="Q429" s="112"/>
      <c r="R429" s="114"/>
      <c r="S429" s="114"/>
      <c r="T429" s="114"/>
      <c r="U429" s="19" t="str" cm="1">
        <f t="array" ref="U429">IF(Q429="","",IF($U$11="Bester",LARGE(Q429:T429,1),IF(AND(S429="",T429=""),"",SUM(LARGE(Q429:T429,{1;2;3})))))</f>
        <v/>
      </c>
      <c r="V429" s="140" t="str">
        <f t="shared" si="94"/>
        <v/>
      </c>
      <c r="W429" s="17"/>
      <c r="X429" s="140" t="str">
        <f t="shared" si="95"/>
        <v/>
      </c>
      <c r="Y429" s="21"/>
      <c r="Z429" s="26" t="str">
        <f t="shared" si="87"/>
        <v/>
      </c>
      <c r="AA429" s="27" t="str">
        <f t="shared" si="88"/>
        <v/>
      </c>
      <c r="AB429" s="27" t="str">
        <f t="shared" si="89"/>
        <v/>
      </c>
      <c r="AC429" s="25" t="str">
        <f t="shared" si="90"/>
        <v/>
      </c>
      <c r="AD429" s="19" t="str">
        <f t="shared" si="96"/>
        <v/>
      </c>
      <c r="AE429" s="142" t="str">
        <f t="shared" si="97"/>
        <v/>
      </c>
      <c r="AF429" s="28" t="str">
        <f t="shared" si="98"/>
        <v/>
      </c>
      <c r="AG429" s="29" t="str">
        <f t="shared" si="99"/>
        <v/>
      </c>
      <c r="AH429" s="30" t="str">
        <f t="shared" si="100"/>
        <v/>
      </c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</row>
    <row r="430" spans="2:49" ht="18" customHeight="1" x14ac:dyDescent="0.2">
      <c r="B430" s="106">
        <v>419</v>
      </c>
      <c r="C430" s="153"/>
      <c r="D430" s="184"/>
      <c r="E430" s="184"/>
      <c r="F430" s="185"/>
      <c r="G430" s="166" t="str">
        <f t="shared" si="91"/>
        <v/>
      </c>
      <c r="H430" s="48"/>
      <c r="I430" s="17"/>
      <c r="J430" s="140" t="str">
        <f t="shared" si="92"/>
        <v/>
      </c>
      <c r="K430" s="112"/>
      <c r="L430" s="108"/>
      <c r="M430" s="108"/>
      <c r="N430" s="108"/>
      <c r="O430" s="18" t="str" cm="1">
        <f t="array" ref="O430">IF(K430="","",IF($O$11="Bester",LARGE(K430:N430,1),IF(AND(M430="",N430=""),"",SUM(LARGE(K430:N430,{1;2;3})))))</f>
        <v/>
      </c>
      <c r="P430" s="140" t="str">
        <f t="shared" si="93"/>
        <v/>
      </c>
      <c r="Q430" s="112"/>
      <c r="R430" s="114"/>
      <c r="S430" s="114"/>
      <c r="T430" s="114"/>
      <c r="U430" s="19" t="str" cm="1">
        <f t="array" ref="U430">IF(Q430="","",IF($U$11="Bester",LARGE(Q430:T430,1),IF(AND(S430="",T430=""),"",SUM(LARGE(Q430:T430,{1;2;3})))))</f>
        <v/>
      </c>
      <c r="V430" s="140" t="str">
        <f t="shared" si="94"/>
        <v/>
      </c>
      <c r="W430" s="17"/>
      <c r="X430" s="140" t="str">
        <f t="shared" si="95"/>
        <v/>
      </c>
      <c r="Y430" s="21"/>
      <c r="Z430" s="26" t="str">
        <f t="shared" si="87"/>
        <v/>
      </c>
      <c r="AA430" s="27" t="str">
        <f t="shared" si="88"/>
        <v/>
      </c>
      <c r="AB430" s="27" t="str">
        <f t="shared" si="89"/>
        <v/>
      </c>
      <c r="AC430" s="25" t="str">
        <f t="shared" si="90"/>
        <v/>
      </c>
      <c r="AD430" s="19" t="str">
        <f t="shared" si="96"/>
        <v/>
      </c>
      <c r="AE430" s="142" t="str">
        <f t="shared" si="97"/>
        <v/>
      </c>
      <c r="AF430" s="28" t="str">
        <f t="shared" si="98"/>
        <v/>
      </c>
      <c r="AG430" s="29" t="str">
        <f t="shared" si="99"/>
        <v/>
      </c>
      <c r="AH430" s="30" t="str">
        <f t="shared" si="100"/>
        <v/>
      </c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</row>
    <row r="431" spans="2:49" ht="18" customHeight="1" x14ac:dyDescent="0.2">
      <c r="B431" s="106">
        <v>420</v>
      </c>
      <c r="C431" s="153"/>
      <c r="D431" s="184"/>
      <c r="E431" s="184"/>
      <c r="F431" s="185"/>
      <c r="G431" s="166" t="str">
        <f t="shared" si="91"/>
        <v/>
      </c>
      <c r="H431" s="48"/>
      <c r="I431" s="17"/>
      <c r="J431" s="140" t="str">
        <f t="shared" si="92"/>
        <v/>
      </c>
      <c r="K431" s="112"/>
      <c r="L431" s="108"/>
      <c r="M431" s="108"/>
      <c r="N431" s="108"/>
      <c r="O431" s="18" t="str" cm="1">
        <f t="array" ref="O431">IF(K431="","",IF($O$11="Bester",LARGE(K431:N431,1),IF(AND(M431="",N431=""),"",SUM(LARGE(K431:N431,{1;2;3})))))</f>
        <v/>
      </c>
      <c r="P431" s="140" t="str">
        <f t="shared" si="93"/>
        <v/>
      </c>
      <c r="Q431" s="112"/>
      <c r="R431" s="114"/>
      <c r="S431" s="114"/>
      <c r="T431" s="114"/>
      <c r="U431" s="19" t="str" cm="1">
        <f t="array" ref="U431">IF(Q431="","",IF($U$11="Bester",LARGE(Q431:T431,1),IF(AND(S431="",T431=""),"",SUM(LARGE(Q431:T431,{1;2;3})))))</f>
        <v/>
      </c>
      <c r="V431" s="140" t="str">
        <f t="shared" si="94"/>
        <v/>
      </c>
      <c r="W431" s="17"/>
      <c r="X431" s="140" t="str">
        <f t="shared" si="95"/>
        <v/>
      </c>
      <c r="Y431" s="21"/>
      <c r="Z431" s="26" t="str">
        <f t="shared" si="87"/>
        <v/>
      </c>
      <c r="AA431" s="27" t="str">
        <f t="shared" si="88"/>
        <v/>
      </c>
      <c r="AB431" s="27" t="str">
        <f t="shared" si="89"/>
        <v/>
      </c>
      <c r="AC431" s="25" t="str">
        <f t="shared" si="90"/>
        <v/>
      </c>
      <c r="AD431" s="19" t="str">
        <f t="shared" si="96"/>
        <v/>
      </c>
      <c r="AE431" s="142" t="str">
        <f t="shared" si="97"/>
        <v/>
      </c>
      <c r="AF431" s="28" t="str">
        <f t="shared" si="98"/>
        <v/>
      </c>
      <c r="AG431" s="29" t="str">
        <f t="shared" si="99"/>
        <v/>
      </c>
      <c r="AH431" s="30" t="str">
        <f t="shared" si="100"/>
        <v/>
      </c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</row>
    <row r="432" spans="2:49" ht="18" customHeight="1" x14ac:dyDescent="0.2">
      <c r="B432" s="106">
        <v>421</v>
      </c>
      <c r="C432" s="153"/>
      <c r="D432" s="184"/>
      <c r="E432" s="184"/>
      <c r="F432" s="185"/>
      <c r="G432" s="166" t="str">
        <f t="shared" si="91"/>
        <v/>
      </c>
      <c r="H432" s="48"/>
      <c r="I432" s="17"/>
      <c r="J432" s="140" t="str">
        <f t="shared" si="92"/>
        <v/>
      </c>
      <c r="K432" s="112"/>
      <c r="L432" s="108"/>
      <c r="M432" s="108"/>
      <c r="N432" s="108"/>
      <c r="O432" s="18" t="str" cm="1">
        <f t="array" ref="O432">IF(K432="","",IF($O$11="Bester",LARGE(K432:N432,1),IF(AND(M432="",N432=""),"",SUM(LARGE(K432:N432,{1;2;3})))))</f>
        <v/>
      </c>
      <c r="P432" s="140" t="str">
        <f t="shared" si="93"/>
        <v/>
      </c>
      <c r="Q432" s="112"/>
      <c r="R432" s="114"/>
      <c r="S432" s="114"/>
      <c r="T432" s="114"/>
      <c r="U432" s="19" t="str" cm="1">
        <f t="array" ref="U432">IF(Q432="","",IF($U$11="Bester",LARGE(Q432:T432,1),IF(AND(S432="",T432=""),"",SUM(LARGE(Q432:T432,{1;2;3})))))</f>
        <v/>
      </c>
      <c r="V432" s="140" t="str">
        <f t="shared" si="94"/>
        <v/>
      </c>
      <c r="W432" s="17"/>
      <c r="X432" s="140" t="str">
        <f t="shared" si="95"/>
        <v/>
      </c>
      <c r="Y432" s="21"/>
      <c r="Z432" s="26" t="str">
        <f t="shared" si="87"/>
        <v/>
      </c>
      <c r="AA432" s="27" t="str">
        <f t="shared" si="88"/>
        <v/>
      </c>
      <c r="AB432" s="27" t="str">
        <f t="shared" si="89"/>
        <v/>
      </c>
      <c r="AC432" s="25" t="str">
        <f t="shared" si="90"/>
        <v/>
      </c>
      <c r="AD432" s="19" t="str">
        <f t="shared" si="96"/>
        <v/>
      </c>
      <c r="AE432" s="142" t="str">
        <f t="shared" si="97"/>
        <v/>
      </c>
      <c r="AF432" s="28" t="str">
        <f t="shared" si="98"/>
        <v/>
      </c>
      <c r="AG432" s="29" t="str">
        <f t="shared" si="99"/>
        <v/>
      </c>
      <c r="AH432" s="30" t="str">
        <f t="shared" si="100"/>
        <v/>
      </c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</row>
    <row r="433" spans="2:49" ht="18" customHeight="1" x14ac:dyDescent="0.2">
      <c r="B433" s="106">
        <v>422</v>
      </c>
      <c r="C433" s="153"/>
      <c r="D433" s="184"/>
      <c r="E433" s="184"/>
      <c r="F433" s="185"/>
      <c r="G433" s="166" t="str">
        <f t="shared" si="91"/>
        <v/>
      </c>
      <c r="H433" s="48"/>
      <c r="I433" s="17"/>
      <c r="J433" s="140" t="str">
        <f t="shared" si="92"/>
        <v/>
      </c>
      <c r="K433" s="112"/>
      <c r="L433" s="108"/>
      <c r="M433" s="108"/>
      <c r="N433" s="108"/>
      <c r="O433" s="18" t="str" cm="1">
        <f t="array" ref="O433">IF(K433="","",IF($O$11="Bester",LARGE(K433:N433,1),IF(AND(M433="",N433=""),"",SUM(LARGE(K433:N433,{1;2;3})))))</f>
        <v/>
      </c>
      <c r="P433" s="140" t="str">
        <f t="shared" si="93"/>
        <v/>
      </c>
      <c r="Q433" s="112"/>
      <c r="R433" s="114"/>
      <c r="S433" s="114"/>
      <c r="T433" s="114"/>
      <c r="U433" s="19" t="str" cm="1">
        <f t="array" ref="U433">IF(Q433="","",IF($U$11="Bester",LARGE(Q433:T433,1),IF(AND(S433="",T433=""),"",SUM(LARGE(Q433:T433,{1;2;3})))))</f>
        <v/>
      </c>
      <c r="V433" s="140" t="str">
        <f t="shared" si="94"/>
        <v/>
      </c>
      <c r="W433" s="17"/>
      <c r="X433" s="140" t="str">
        <f t="shared" si="95"/>
        <v/>
      </c>
      <c r="Y433" s="21"/>
      <c r="Z433" s="26" t="str">
        <f t="shared" si="87"/>
        <v/>
      </c>
      <c r="AA433" s="27" t="str">
        <f t="shared" si="88"/>
        <v/>
      </c>
      <c r="AB433" s="27" t="str">
        <f t="shared" si="89"/>
        <v/>
      </c>
      <c r="AC433" s="25" t="str">
        <f t="shared" si="90"/>
        <v/>
      </c>
      <c r="AD433" s="19" t="str">
        <f t="shared" si="96"/>
        <v/>
      </c>
      <c r="AE433" s="142" t="str">
        <f t="shared" si="97"/>
        <v/>
      </c>
      <c r="AF433" s="28" t="str">
        <f t="shared" si="98"/>
        <v/>
      </c>
      <c r="AG433" s="29" t="str">
        <f t="shared" si="99"/>
        <v/>
      </c>
      <c r="AH433" s="30" t="str">
        <f t="shared" si="100"/>
        <v/>
      </c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</row>
    <row r="434" spans="2:49" ht="18" customHeight="1" x14ac:dyDescent="0.2">
      <c r="B434" s="106">
        <v>423</v>
      </c>
      <c r="C434" s="153"/>
      <c r="D434" s="184"/>
      <c r="E434" s="184"/>
      <c r="F434" s="185"/>
      <c r="G434" s="166" t="str">
        <f t="shared" si="91"/>
        <v/>
      </c>
      <c r="H434" s="48"/>
      <c r="I434" s="17"/>
      <c r="J434" s="140" t="str">
        <f t="shared" si="92"/>
        <v/>
      </c>
      <c r="K434" s="112"/>
      <c r="L434" s="108"/>
      <c r="M434" s="108"/>
      <c r="N434" s="108"/>
      <c r="O434" s="18" t="str" cm="1">
        <f t="array" ref="O434">IF(K434="","",IF($O$11="Bester",LARGE(K434:N434,1),IF(AND(M434="",N434=""),"",SUM(LARGE(K434:N434,{1;2;3})))))</f>
        <v/>
      </c>
      <c r="P434" s="140" t="str">
        <f t="shared" si="93"/>
        <v/>
      </c>
      <c r="Q434" s="112"/>
      <c r="R434" s="114"/>
      <c r="S434" s="114"/>
      <c r="T434" s="114"/>
      <c r="U434" s="19" t="str" cm="1">
        <f t="array" ref="U434">IF(Q434="","",IF($U$11="Bester",LARGE(Q434:T434,1),IF(AND(S434="",T434=""),"",SUM(LARGE(Q434:T434,{1;2;3})))))</f>
        <v/>
      </c>
      <c r="V434" s="140" t="str">
        <f t="shared" si="94"/>
        <v/>
      </c>
      <c r="W434" s="17"/>
      <c r="X434" s="140" t="str">
        <f t="shared" si="95"/>
        <v/>
      </c>
      <c r="Y434" s="21"/>
      <c r="Z434" s="26" t="str">
        <f t="shared" si="87"/>
        <v/>
      </c>
      <c r="AA434" s="27" t="str">
        <f t="shared" si="88"/>
        <v/>
      </c>
      <c r="AB434" s="27" t="str">
        <f t="shared" si="89"/>
        <v/>
      </c>
      <c r="AC434" s="25" t="str">
        <f t="shared" si="90"/>
        <v/>
      </c>
      <c r="AD434" s="19" t="str">
        <f t="shared" si="96"/>
        <v/>
      </c>
      <c r="AE434" s="142" t="str">
        <f t="shared" si="97"/>
        <v/>
      </c>
      <c r="AF434" s="28" t="str">
        <f t="shared" si="98"/>
        <v/>
      </c>
      <c r="AG434" s="29" t="str">
        <f t="shared" si="99"/>
        <v/>
      </c>
      <c r="AH434" s="30" t="str">
        <f t="shared" si="100"/>
        <v/>
      </c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</row>
    <row r="435" spans="2:49" ht="18" customHeight="1" x14ac:dyDescent="0.2">
      <c r="B435" s="106">
        <v>424</v>
      </c>
      <c r="C435" s="153"/>
      <c r="D435" s="184"/>
      <c r="E435" s="184"/>
      <c r="F435" s="185"/>
      <c r="G435" s="166" t="str">
        <f t="shared" si="91"/>
        <v/>
      </c>
      <c r="H435" s="48"/>
      <c r="I435" s="17"/>
      <c r="J435" s="140" t="str">
        <f t="shared" si="92"/>
        <v/>
      </c>
      <c r="K435" s="112"/>
      <c r="L435" s="108"/>
      <c r="M435" s="108"/>
      <c r="N435" s="108"/>
      <c r="O435" s="18" t="str" cm="1">
        <f t="array" ref="O435">IF(K435="","",IF($O$11="Bester",LARGE(K435:N435,1),IF(AND(M435="",N435=""),"",SUM(LARGE(K435:N435,{1;2;3})))))</f>
        <v/>
      </c>
      <c r="P435" s="140" t="str">
        <f t="shared" si="93"/>
        <v/>
      </c>
      <c r="Q435" s="112"/>
      <c r="R435" s="114"/>
      <c r="S435" s="114"/>
      <c r="T435" s="114"/>
      <c r="U435" s="19" t="str" cm="1">
        <f t="array" ref="U435">IF(Q435="","",IF($U$11="Bester",LARGE(Q435:T435,1),IF(AND(S435="",T435=""),"",SUM(LARGE(Q435:T435,{1;2;3})))))</f>
        <v/>
      </c>
      <c r="V435" s="140" t="str">
        <f t="shared" si="94"/>
        <v/>
      </c>
      <c r="W435" s="17"/>
      <c r="X435" s="140" t="str">
        <f t="shared" si="95"/>
        <v/>
      </c>
      <c r="Y435" s="21"/>
      <c r="Z435" s="26" t="str">
        <f t="shared" si="87"/>
        <v/>
      </c>
      <c r="AA435" s="27" t="str">
        <f t="shared" si="88"/>
        <v/>
      </c>
      <c r="AB435" s="27" t="str">
        <f t="shared" si="89"/>
        <v/>
      </c>
      <c r="AC435" s="25" t="str">
        <f t="shared" si="90"/>
        <v/>
      </c>
      <c r="AD435" s="19" t="str">
        <f t="shared" si="96"/>
        <v/>
      </c>
      <c r="AE435" s="142" t="str">
        <f t="shared" si="97"/>
        <v/>
      </c>
      <c r="AF435" s="28" t="str">
        <f t="shared" si="98"/>
        <v/>
      </c>
      <c r="AG435" s="29" t="str">
        <f t="shared" si="99"/>
        <v/>
      </c>
      <c r="AH435" s="30" t="str">
        <f t="shared" si="100"/>
        <v/>
      </c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</row>
    <row r="436" spans="2:49" ht="18" customHeight="1" x14ac:dyDescent="0.2">
      <c r="B436" s="106">
        <v>425</v>
      </c>
      <c r="C436" s="153"/>
      <c r="D436" s="184"/>
      <c r="E436" s="184"/>
      <c r="F436" s="185"/>
      <c r="G436" s="166" t="str">
        <f t="shared" si="91"/>
        <v/>
      </c>
      <c r="H436" s="48"/>
      <c r="I436" s="17"/>
      <c r="J436" s="140" t="str">
        <f t="shared" si="92"/>
        <v/>
      </c>
      <c r="K436" s="112"/>
      <c r="L436" s="108"/>
      <c r="M436" s="108"/>
      <c r="N436" s="108"/>
      <c r="O436" s="18" t="str" cm="1">
        <f t="array" ref="O436">IF(K436="","",IF($O$11="Bester",LARGE(K436:N436,1),IF(AND(M436="",N436=""),"",SUM(LARGE(K436:N436,{1;2;3})))))</f>
        <v/>
      </c>
      <c r="P436" s="140" t="str">
        <f t="shared" si="93"/>
        <v/>
      </c>
      <c r="Q436" s="112"/>
      <c r="R436" s="114"/>
      <c r="S436" s="114"/>
      <c r="T436" s="114"/>
      <c r="U436" s="19" t="str" cm="1">
        <f t="array" ref="U436">IF(Q436="","",IF($U$11="Bester",LARGE(Q436:T436,1),IF(AND(S436="",T436=""),"",SUM(LARGE(Q436:T436,{1;2;3})))))</f>
        <v/>
      </c>
      <c r="V436" s="140" t="str">
        <f t="shared" si="94"/>
        <v/>
      </c>
      <c r="W436" s="17"/>
      <c r="X436" s="140" t="str">
        <f t="shared" si="95"/>
        <v/>
      </c>
      <c r="Y436" s="21"/>
      <c r="Z436" s="26" t="str">
        <f t="shared" si="87"/>
        <v/>
      </c>
      <c r="AA436" s="27" t="str">
        <f t="shared" si="88"/>
        <v/>
      </c>
      <c r="AB436" s="27" t="str">
        <f t="shared" si="89"/>
        <v/>
      </c>
      <c r="AC436" s="25" t="str">
        <f t="shared" si="90"/>
        <v/>
      </c>
      <c r="AD436" s="19" t="str">
        <f t="shared" si="96"/>
        <v/>
      </c>
      <c r="AE436" s="142" t="str">
        <f t="shared" si="97"/>
        <v/>
      </c>
      <c r="AF436" s="28" t="str">
        <f t="shared" si="98"/>
        <v/>
      </c>
      <c r="AG436" s="29" t="str">
        <f t="shared" si="99"/>
        <v/>
      </c>
      <c r="AH436" s="30" t="str">
        <f t="shared" si="100"/>
        <v/>
      </c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</row>
    <row r="437" spans="2:49" ht="18" customHeight="1" x14ac:dyDescent="0.2">
      <c r="B437" s="106">
        <v>426</v>
      </c>
      <c r="C437" s="153"/>
      <c r="D437" s="184"/>
      <c r="E437" s="184"/>
      <c r="F437" s="185"/>
      <c r="G437" s="166" t="str">
        <f t="shared" si="91"/>
        <v/>
      </c>
      <c r="H437" s="48"/>
      <c r="I437" s="17"/>
      <c r="J437" s="140" t="str">
        <f t="shared" si="92"/>
        <v/>
      </c>
      <c r="K437" s="112"/>
      <c r="L437" s="108"/>
      <c r="M437" s="108"/>
      <c r="N437" s="108"/>
      <c r="O437" s="18" t="str" cm="1">
        <f t="array" ref="O437">IF(K437="","",IF($O$11="Bester",LARGE(K437:N437,1),IF(AND(M437="",N437=""),"",SUM(LARGE(K437:N437,{1;2;3})))))</f>
        <v/>
      </c>
      <c r="P437" s="140" t="str">
        <f t="shared" si="93"/>
        <v/>
      </c>
      <c r="Q437" s="112"/>
      <c r="R437" s="114"/>
      <c r="S437" s="114"/>
      <c r="T437" s="114"/>
      <c r="U437" s="19" t="str" cm="1">
        <f t="array" ref="U437">IF(Q437="","",IF($U$11="Bester",LARGE(Q437:T437,1),IF(AND(S437="",T437=""),"",SUM(LARGE(Q437:T437,{1;2;3})))))</f>
        <v/>
      </c>
      <c r="V437" s="140" t="str">
        <f t="shared" si="94"/>
        <v/>
      </c>
      <c r="W437" s="17"/>
      <c r="X437" s="140" t="str">
        <f t="shared" si="95"/>
        <v/>
      </c>
      <c r="Y437" s="21"/>
      <c r="Z437" s="26" t="str">
        <f t="shared" si="87"/>
        <v/>
      </c>
      <c r="AA437" s="27" t="str">
        <f t="shared" si="88"/>
        <v/>
      </c>
      <c r="AB437" s="27" t="str">
        <f t="shared" si="89"/>
        <v/>
      </c>
      <c r="AC437" s="25" t="str">
        <f t="shared" si="90"/>
        <v/>
      </c>
      <c r="AD437" s="19" t="str">
        <f t="shared" si="96"/>
        <v/>
      </c>
      <c r="AE437" s="142" t="str">
        <f t="shared" si="97"/>
        <v/>
      </c>
      <c r="AF437" s="28" t="str">
        <f t="shared" si="98"/>
        <v/>
      </c>
      <c r="AG437" s="29" t="str">
        <f t="shared" si="99"/>
        <v/>
      </c>
      <c r="AH437" s="30" t="str">
        <f t="shared" si="100"/>
        <v/>
      </c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</row>
    <row r="438" spans="2:49" ht="18" customHeight="1" x14ac:dyDescent="0.2">
      <c r="B438" s="106">
        <v>427</v>
      </c>
      <c r="C438" s="153"/>
      <c r="D438" s="184"/>
      <c r="E438" s="184"/>
      <c r="F438" s="185"/>
      <c r="G438" s="166" t="str">
        <f t="shared" si="91"/>
        <v/>
      </c>
      <c r="H438" s="48"/>
      <c r="I438" s="17"/>
      <c r="J438" s="140" t="str">
        <f t="shared" si="92"/>
        <v/>
      </c>
      <c r="K438" s="112"/>
      <c r="L438" s="108"/>
      <c r="M438" s="108"/>
      <c r="N438" s="108"/>
      <c r="O438" s="18" t="str" cm="1">
        <f t="array" ref="O438">IF(K438="","",IF($O$11="Bester",LARGE(K438:N438,1),IF(AND(M438="",N438=""),"",SUM(LARGE(K438:N438,{1;2;3})))))</f>
        <v/>
      </c>
      <c r="P438" s="140" t="str">
        <f t="shared" si="93"/>
        <v/>
      </c>
      <c r="Q438" s="112"/>
      <c r="R438" s="114"/>
      <c r="S438" s="114"/>
      <c r="T438" s="114"/>
      <c r="U438" s="19" t="str" cm="1">
        <f t="array" ref="U438">IF(Q438="","",IF($U$11="Bester",LARGE(Q438:T438,1),IF(AND(S438="",T438=""),"",SUM(LARGE(Q438:T438,{1;2;3})))))</f>
        <v/>
      </c>
      <c r="V438" s="140" t="str">
        <f t="shared" si="94"/>
        <v/>
      </c>
      <c r="W438" s="17"/>
      <c r="X438" s="140" t="str">
        <f t="shared" si="95"/>
        <v/>
      </c>
      <c r="Y438" s="21"/>
      <c r="Z438" s="26" t="str">
        <f t="shared" si="87"/>
        <v/>
      </c>
      <c r="AA438" s="27" t="str">
        <f t="shared" si="88"/>
        <v/>
      </c>
      <c r="AB438" s="27" t="str">
        <f t="shared" si="89"/>
        <v/>
      </c>
      <c r="AC438" s="25" t="str">
        <f t="shared" si="90"/>
        <v/>
      </c>
      <c r="AD438" s="19" t="str">
        <f t="shared" si="96"/>
        <v/>
      </c>
      <c r="AE438" s="142" t="str">
        <f t="shared" si="97"/>
        <v/>
      </c>
      <c r="AF438" s="28" t="str">
        <f t="shared" si="98"/>
        <v/>
      </c>
      <c r="AG438" s="29" t="str">
        <f t="shared" si="99"/>
        <v/>
      </c>
      <c r="AH438" s="30" t="str">
        <f t="shared" si="100"/>
        <v/>
      </c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</row>
    <row r="439" spans="2:49" ht="18" customHeight="1" x14ac:dyDescent="0.2">
      <c r="B439" s="106">
        <v>428</v>
      </c>
      <c r="C439" s="153"/>
      <c r="D439" s="184"/>
      <c r="E439" s="184"/>
      <c r="F439" s="185"/>
      <c r="G439" s="166" t="str">
        <f t="shared" si="91"/>
        <v/>
      </c>
      <c r="H439" s="48"/>
      <c r="I439" s="17"/>
      <c r="J439" s="140" t="str">
        <f t="shared" si="92"/>
        <v/>
      </c>
      <c r="K439" s="112"/>
      <c r="L439" s="108"/>
      <c r="M439" s="108"/>
      <c r="N439" s="108"/>
      <c r="O439" s="18" t="str" cm="1">
        <f t="array" ref="O439">IF(K439="","",IF($O$11="Bester",LARGE(K439:N439,1),IF(AND(M439="",N439=""),"",SUM(LARGE(K439:N439,{1;2;3})))))</f>
        <v/>
      </c>
      <c r="P439" s="140" t="str">
        <f t="shared" si="93"/>
        <v/>
      </c>
      <c r="Q439" s="112"/>
      <c r="R439" s="114"/>
      <c r="S439" s="114"/>
      <c r="T439" s="114"/>
      <c r="U439" s="19" t="str" cm="1">
        <f t="array" ref="U439">IF(Q439="","",IF($U$11="Bester",LARGE(Q439:T439,1),IF(AND(S439="",T439=""),"",SUM(LARGE(Q439:T439,{1;2;3})))))</f>
        <v/>
      </c>
      <c r="V439" s="140" t="str">
        <f t="shared" si="94"/>
        <v/>
      </c>
      <c r="W439" s="17"/>
      <c r="X439" s="140" t="str">
        <f t="shared" si="95"/>
        <v/>
      </c>
      <c r="Y439" s="21"/>
      <c r="Z439" s="26" t="str">
        <f t="shared" si="87"/>
        <v/>
      </c>
      <c r="AA439" s="27" t="str">
        <f t="shared" si="88"/>
        <v/>
      </c>
      <c r="AB439" s="27" t="str">
        <f t="shared" si="89"/>
        <v/>
      </c>
      <c r="AC439" s="25" t="str">
        <f t="shared" si="90"/>
        <v/>
      </c>
      <c r="AD439" s="19" t="str">
        <f t="shared" si="96"/>
        <v/>
      </c>
      <c r="AE439" s="142" t="str">
        <f t="shared" si="97"/>
        <v/>
      </c>
      <c r="AF439" s="28" t="str">
        <f t="shared" si="98"/>
        <v/>
      </c>
      <c r="AG439" s="29" t="str">
        <f t="shared" si="99"/>
        <v/>
      </c>
      <c r="AH439" s="30" t="str">
        <f t="shared" si="100"/>
        <v/>
      </c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</row>
    <row r="440" spans="2:49" ht="18" customHeight="1" x14ac:dyDescent="0.2">
      <c r="B440" s="106">
        <v>429</v>
      </c>
      <c r="C440" s="153"/>
      <c r="D440" s="184"/>
      <c r="E440" s="184"/>
      <c r="F440" s="185"/>
      <c r="G440" s="166" t="str">
        <f t="shared" si="91"/>
        <v/>
      </c>
      <c r="H440" s="48"/>
      <c r="I440" s="17"/>
      <c r="J440" s="140" t="str">
        <f t="shared" si="92"/>
        <v/>
      </c>
      <c r="K440" s="112"/>
      <c r="L440" s="108"/>
      <c r="M440" s="108"/>
      <c r="N440" s="108"/>
      <c r="O440" s="18" t="str" cm="1">
        <f t="array" ref="O440">IF(K440="","",IF($O$11="Bester",LARGE(K440:N440,1),IF(AND(M440="",N440=""),"",SUM(LARGE(K440:N440,{1;2;3})))))</f>
        <v/>
      </c>
      <c r="P440" s="140" t="str">
        <f t="shared" si="93"/>
        <v/>
      </c>
      <c r="Q440" s="112"/>
      <c r="R440" s="114"/>
      <c r="S440" s="114"/>
      <c r="T440" s="114"/>
      <c r="U440" s="19" t="str" cm="1">
        <f t="array" ref="U440">IF(Q440="","",IF($U$11="Bester",LARGE(Q440:T440,1),IF(AND(S440="",T440=""),"",SUM(LARGE(Q440:T440,{1;2;3})))))</f>
        <v/>
      </c>
      <c r="V440" s="140" t="str">
        <f t="shared" si="94"/>
        <v/>
      </c>
      <c r="W440" s="17"/>
      <c r="X440" s="140" t="str">
        <f t="shared" si="95"/>
        <v/>
      </c>
      <c r="Y440" s="21"/>
      <c r="Z440" s="26" t="str">
        <f t="shared" si="87"/>
        <v/>
      </c>
      <c r="AA440" s="27" t="str">
        <f t="shared" si="88"/>
        <v/>
      </c>
      <c r="AB440" s="27" t="str">
        <f t="shared" si="89"/>
        <v/>
      </c>
      <c r="AC440" s="25" t="str">
        <f t="shared" si="90"/>
        <v/>
      </c>
      <c r="AD440" s="19" t="str">
        <f t="shared" si="96"/>
        <v/>
      </c>
      <c r="AE440" s="142" t="str">
        <f t="shared" si="97"/>
        <v/>
      </c>
      <c r="AF440" s="28" t="str">
        <f t="shared" si="98"/>
        <v/>
      </c>
      <c r="AG440" s="29" t="str">
        <f t="shared" si="99"/>
        <v/>
      </c>
      <c r="AH440" s="30" t="str">
        <f t="shared" si="100"/>
        <v/>
      </c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</row>
    <row r="441" spans="2:49" ht="18" customHeight="1" x14ac:dyDescent="0.2">
      <c r="B441" s="106">
        <v>430</v>
      </c>
      <c r="C441" s="153"/>
      <c r="D441" s="184"/>
      <c r="E441" s="184"/>
      <c r="F441" s="185"/>
      <c r="G441" s="166" t="str">
        <f t="shared" si="91"/>
        <v/>
      </c>
      <c r="H441" s="48"/>
      <c r="I441" s="17"/>
      <c r="J441" s="140" t="str">
        <f t="shared" si="92"/>
        <v/>
      </c>
      <c r="K441" s="112"/>
      <c r="L441" s="108"/>
      <c r="M441" s="108"/>
      <c r="N441" s="108"/>
      <c r="O441" s="18" t="str" cm="1">
        <f t="array" ref="O441">IF(K441="","",IF($O$11="Bester",LARGE(K441:N441,1),IF(AND(M441="",N441=""),"",SUM(LARGE(K441:N441,{1;2;3})))))</f>
        <v/>
      </c>
      <c r="P441" s="140" t="str">
        <f t="shared" si="93"/>
        <v/>
      </c>
      <c r="Q441" s="112"/>
      <c r="R441" s="114"/>
      <c r="S441" s="114"/>
      <c r="T441" s="114"/>
      <c r="U441" s="19" t="str" cm="1">
        <f t="array" ref="U441">IF(Q441="","",IF($U$11="Bester",LARGE(Q441:T441,1),IF(AND(S441="",T441=""),"",SUM(LARGE(Q441:T441,{1;2;3})))))</f>
        <v/>
      </c>
      <c r="V441" s="140" t="str">
        <f t="shared" si="94"/>
        <v/>
      </c>
      <c r="W441" s="17"/>
      <c r="X441" s="140" t="str">
        <f t="shared" si="95"/>
        <v/>
      </c>
      <c r="Y441" s="21"/>
      <c r="Z441" s="26" t="str">
        <f t="shared" si="87"/>
        <v/>
      </c>
      <c r="AA441" s="27" t="str">
        <f t="shared" si="88"/>
        <v/>
      </c>
      <c r="AB441" s="27" t="str">
        <f t="shared" si="89"/>
        <v/>
      </c>
      <c r="AC441" s="25" t="str">
        <f t="shared" si="90"/>
        <v/>
      </c>
      <c r="AD441" s="19" t="str">
        <f t="shared" si="96"/>
        <v/>
      </c>
      <c r="AE441" s="142" t="str">
        <f t="shared" si="97"/>
        <v/>
      </c>
      <c r="AF441" s="28" t="str">
        <f t="shared" si="98"/>
        <v/>
      </c>
      <c r="AG441" s="29" t="str">
        <f t="shared" si="99"/>
        <v/>
      </c>
      <c r="AH441" s="30" t="str">
        <f t="shared" si="100"/>
        <v/>
      </c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</row>
    <row r="442" spans="2:49" ht="18" customHeight="1" x14ac:dyDescent="0.2">
      <c r="B442" s="106">
        <v>431</v>
      </c>
      <c r="C442" s="153"/>
      <c r="D442" s="184"/>
      <c r="E442" s="184"/>
      <c r="F442" s="185"/>
      <c r="G442" s="166" t="str">
        <f t="shared" si="91"/>
        <v/>
      </c>
      <c r="H442" s="48"/>
      <c r="I442" s="17"/>
      <c r="J442" s="140" t="str">
        <f t="shared" si="92"/>
        <v/>
      </c>
      <c r="K442" s="112"/>
      <c r="L442" s="108"/>
      <c r="M442" s="108"/>
      <c r="N442" s="108"/>
      <c r="O442" s="18" t="str" cm="1">
        <f t="array" ref="O442">IF(K442="","",IF($O$11="Bester",LARGE(K442:N442,1),IF(AND(M442="",N442=""),"",SUM(LARGE(K442:N442,{1;2;3})))))</f>
        <v/>
      </c>
      <c r="P442" s="140" t="str">
        <f t="shared" si="93"/>
        <v/>
      </c>
      <c r="Q442" s="112"/>
      <c r="R442" s="114"/>
      <c r="S442" s="114"/>
      <c r="T442" s="114"/>
      <c r="U442" s="19" t="str" cm="1">
        <f t="array" ref="U442">IF(Q442="","",IF($U$11="Bester",LARGE(Q442:T442,1),IF(AND(S442="",T442=""),"",SUM(LARGE(Q442:T442,{1;2;3})))))</f>
        <v/>
      </c>
      <c r="V442" s="140" t="str">
        <f t="shared" si="94"/>
        <v/>
      </c>
      <c r="W442" s="17"/>
      <c r="X442" s="140" t="str">
        <f t="shared" si="95"/>
        <v/>
      </c>
      <c r="Y442" s="21"/>
      <c r="Z442" s="26" t="str">
        <f t="shared" si="87"/>
        <v/>
      </c>
      <c r="AA442" s="27" t="str">
        <f t="shared" si="88"/>
        <v/>
      </c>
      <c r="AB442" s="27" t="str">
        <f t="shared" si="89"/>
        <v/>
      </c>
      <c r="AC442" s="25" t="str">
        <f t="shared" si="90"/>
        <v/>
      </c>
      <c r="AD442" s="19" t="str">
        <f t="shared" si="96"/>
        <v/>
      </c>
      <c r="AE442" s="142" t="str">
        <f t="shared" si="97"/>
        <v/>
      </c>
      <c r="AF442" s="28" t="str">
        <f t="shared" si="98"/>
        <v/>
      </c>
      <c r="AG442" s="29" t="str">
        <f t="shared" si="99"/>
        <v/>
      </c>
      <c r="AH442" s="30" t="str">
        <f t="shared" si="100"/>
        <v/>
      </c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</row>
    <row r="443" spans="2:49" ht="18" customHeight="1" x14ac:dyDescent="0.2">
      <c r="B443" s="106">
        <v>432</v>
      </c>
      <c r="C443" s="153"/>
      <c r="D443" s="184"/>
      <c r="E443" s="184"/>
      <c r="F443" s="185"/>
      <c r="G443" s="166" t="str">
        <f t="shared" si="91"/>
        <v/>
      </c>
      <c r="H443" s="48"/>
      <c r="I443" s="17"/>
      <c r="J443" s="140" t="str">
        <f t="shared" si="92"/>
        <v/>
      </c>
      <c r="K443" s="112"/>
      <c r="L443" s="108"/>
      <c r="M443" s="108"/>
      <c r="N443" s="108"/>
      <c r="O443" s="18" t="str" cm="1">
        <f t="array" ref="O443">IF(K443="","",IF($O$11="Bester",LARGE(K443:N443,1),IF(AND(M443="",N443=""),"",SUM(LARGE(K443:N443,{1;2;3})))))</f>
        <v/>
      </c>
      <c r="P443" s="140" t="str">
        <f t="shared" si="93"/>
        <v/>
      </c>
      <c r="Q443" s="112"/>
      <c r="R443" s="114"/>
      <c r="S443" s="114"/>
      <c r="T443" s="114"/>
      <c r="U443" s="19" t="str" cm="1">
        <f t="array" ref="U443">IF(Q443="","",IF($U$11="Bester",LARGE(Q443:T443,1),IF(AND(S443="",T443=""),"",SUM(LARGE(Q443:T443,{1;2;3})))))</f>
        <v/>
      </c>
      <c r="V443" s="140" t="str">
        <f t="shared" si="94"/>
        <v/>
      </c>
      <c r="W443" s="17"/>
      <c r="X443" s="140" t="str">
        <f t="shared" si="95"/>
        <v/>
      </c>
      <c r="Y443" s="21"/>
      <c r="Z443" s="26" t="str">
        <f t="shared" si="87"/>
        <v/>
      </c>
      <c r="AA443" s="27" t="str">
        <f t="shared" si="88"/>
        <v/>
      </c>
      <c r="AB443" s="27" t="str">
        <f t="shared" si="89"/>
        <v/>
      </c>
      <c r="AC443" s="25" t="str">
        <f t="shared" si="90"/>
        <v/>
      </c>
      <c r="AD443" s="19" t="str">
        <f t="shared" si="96"/>
        <v/>
      </c>
      <c r="AE443" s="142" t="str">
        <f t="shared" si="97"/>
        <v/>
      </c>
      <c r="AF443" s="28" t="str">
        <f t="shared" si="98"/>
        <v/>
      </c>
      <c r="AG443" s="29" t="str">
        <f t="shared" si="99"/>
        <v/>
      </c>
      <c r="AH443" s="30" t="str">
        <f t="shared" si="100"/>
        <v/>
      </c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</row>
    <row r="444" spans="2:49" ht="18" customHeight="1" x14ac:dyDescent="0.2">
      <c r="B444" s="106">
        <v>433</v>
      </c>
      <c r="C444" s="153"/>
      <c r="D444" s="184"/>
      <c r="E444" s="184"/>
      <c r="F444" s="185"/>
      <c r="G444" s="166" t="str">
        <f t="shared" si="91"/>
        <v/>
      </c>
      <c r="H444" s="48"/>
      <c r="I444" s="17"/>
      <c r="J444" s="140" t="str">
        <f t="shared" si="92"/>
        <v/>
      </c>
      <c r="K444" s="112"/>
      <c r="L444" s="108"/>
      <c r="M444" s="108"/>
      <c r="N444" s="108"/>
      <c r="O444" s="18" t="str" cm="1">
        <f t="array" ref="O444">IF(K444="","",IF($O$11="Bester",LARGE(K444:N444,1),IF(AND(M444="",N444=""),"",SUM(LARGE(K444:N444,{1;2;3})))))</f>
        <v/>
      </c>
      <c r="P444" s="140" t="str">
        <f t="shared" si="93"/>
        <v/>
      </c>
      <c r="Q444" s="112"/>
      <c r="R444" s="114"/>
      <c r="S444" s="114"/>
      <c r="T444" s="114"/>
      <c r="U444" s="19" t="str" cm="1">
        <f t="array" ref="U444">IF(Q444="","",IF($U$11="Bester",LARGE(Q444:T444,1),IF(AND(S444="",T444=""),"",SUM(LARGE(Q444:T444,{1;2;3})))))</f>
        <v/>
      </c>
      <c r="V444" s="140" t="str">
        <f t="shared" si="94"/>
        <v/>
      </c>
      <c r="W444" s="17"/>
      <c r="X444" s="140" t="str">
        <f t="shared" si="95"/>
        <v/>
      </c>
      <c r="Y444" s="21"/>
      <c r="Z444" s="26" t="str">
        <f t="shared" si="87"/>
        <v/>
      </c>
      <c r="AA444" s="27" t="str">
        <f t="shared" si="88"/>
        <v/>
      </c>
      <c r="AB444" s="27" t="str">
        <f t="shared" si="89"/>
        <v/>
      </c>
      <c r="AC444" s="25" t="str">
        <f t="shared" si="90"/>
        <v/>
      </c>
      <c r="AD444" s="19" t="str">
        <f t="shared" si="96"/>
        <v/>
      </c>
      <c r="AE444" s="142" t="str">
        <f t="shared" si="97"/>
        <v/>
      </c>
      <c r="AF444" s="28" t="str">
        <f t="shared" si="98"/>
        <v/>
      </c>
      <c r="AG444" s="29" t="str">
        <f t="shared" si="99"/>
        <v/>
      </c>
      <c r="AH444" s="30" t="str">
        <f t="shared" si="100"/>
        <v/>
      </c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</row>
    <row r="445" spans="2:49" ht="18" customHeight="1" x14ac:dyDescent="0.2">
      <c r="B445" s="106">
        <v>434</v>
      </c>
      <c r="C445" s="153"/>
      <c r="D445" s="184"/>
      <c r="E445" s="184"/>
      <c r="F445" s="185"/>
      <c r="G445" s="166" t="str">
        <f t="shared" si="91"/>
        <v/>
      </c>
      <c r="H445" s="48"/>
      <c r="I445" s="17"/>
      <c r="J445" s="140" t="str">
        <f t="shared" si="92"/>
        <v/>
      </c>
      <c r="K445" s="112"/>
      <c r="L445" s="108"/>
      <c r="M445" s="108"/>
      <c r="N445" s="108"/>
      <c r="O445" s="18" t="str" cm="1">
        <f t="array" ref="O445">IF(K445="","",IF($O$11="Bester",LARGE(K445:N445,1),IF(AND(M445="",N445=""),"",SUM(LARGE(K445:N445,{1;2;3})))))</f>
        <v/>
      </c>
      <c r="P445" s="140" t="str">
        <f t="shared" si="93"/>
        <v/>
      </c>
      <c r="Q445" s="112"/>
      <c r="R445" s="114"/>
      <c r="S445" s="114"/>
      <c r="T445" s="114"/>
      <c r="U445" s="19" t="str" cm="1">
        <f t="array" ref="U445">IF(Q445="","",IF($U$11="Bester",LARGE(Q445:T445,1),IF(AND(S445="",T445=""),"",SUM(LARGE(Q445:T445,{1;2;3})))))</f>
        <v/>
      </c>
      <c r="V445" s="140" t="str">
        <f t="shared" si="94"/>
        <v/>
      </c>
      <c r="W445" s="17"/>
      <c r="X445" s="140" t="str">
        <f t="shared" si="95"/>
        <v/>
      </c>
      <c r="Y445" s="21"/>
      <c r="Z445" s="26" t="str">
        <f t="shared" si="87"/>
        <v/>
      </c>
      <c r="AA445" s="27" t="str">
        <f t="shared" si="88"/>
        <v/>
      </c>
      <c r="AB445" s="27" t="str">
        <f t="shared" si="89"/>
        <v/>
      </c>
      <c r="AC445" s="25" t="str">
        <f t="shared" si="90"/>
        <v/>
      </c>
      <c r="AD445" s="19" t="str">
        <f t="shared" si="96"/>
        <v/>
      </c>
      <c r="AE445" s="142" t="str">
        <f t="shared" si="97"/>
        <v/>
      </c>
      <c r="AF445" s="28" t="str">
        <f t="shared" si="98"/>
        <v/>
      </c>
      <c r="AG445" s="29" t="str">
        <f t="shared" si="99"/>
        <v/>
      </c>
      <c r="AH445" s="30" t="str">
        <f t="shared" si="100"/>
        <v/>
      </c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</row>
    <row r="446" spans="2:49" ht="18" customHeight="1" x14ac:dyDescent="0.2">
      <c r="B446" s="106">
        <v>435</v>
      </c>
      <c r="C446" s="153"/>
      <c r="D446" s="184"/>
      <c r="E446" s="184"/>
      <c r="F446" s="185"/>
      <c r="G446" s="166" t="str">
        <f t="shared" si="91"/>
        <v/>
      </c>
      <c r="H446" s="48"/>
      <c r="I446" s="17"/>
      <c r="J446" s="140" t="str">
        <f t="shared" si="92"/>
        <v/>
      </c>
      <c r="K446" s="112"/>
      <c r="L446" s="108"/>
      <c r="M446" s="108"/>
      <c r="N446" s="108"/>
      <c r="O446" s="18" t="str" cm="1">
        <f t="array" ref="O446">IF(K446="","",IF($O$11="Bester",LARGE(K446:N446,1),IF(AND(M446="",N446=""),"",SUM(LARGE(K446:N446,{1;2;3})))))</f>
        <v/>
      </c>
      <c r="P446" s="140" t="str">
        <f t="shared" si="93"/>
        <v/>
      </c>
      <c r="Q446" s="112"/>
      <c r="R446" s="114"/>
      <c r="S446" s="114"/>
      <c r="T446" s="114"/>
      <c r="U446" s="19" t="str" cm="1">
        <f t="array" ref="U446">IF(Q446="","",IF($U$11="Bester",LARGE(Q446:T446,1),IF(AND(S446="",T446=""),"",SUM(LARGE(Q446:T446,{1;2;3})))))</f>
        <v/>
      </c>
      <c r="V446" s="140" t="str">
        <f t="shared" si="94"/>
        <v/>
      </c>
      <c r="W446" s="17"/>
      <c r="X446" s="140" t="str">
        <f t="shared" si="95"/>
        <v/>
      </c>
      <c r="Y446" s="21"/>
      <c r="Z446" s="26" t="str">
        <f t="shared" si="87"/>
        <v/>
      </c>
      <c r="AA446" s="27" t="str">
        <f t="shared" si="88"/>
        <v/>
      </c>
      <c r="AB446" s="27" t="str">
        <f t="shared" si="89"/>
        <v/>
      </c>
      <c r="AC446" s="25" t="str">
        <f t="shared" si="90"/>
        <v/>
      </c>
      <c r="AD446" s="19" t="str">
        <f t="shared" si="96"/>
        <v/>
      </c>
      <c r="AE446" s="142" t="str">
        <f t="shared" si="97"/>
        <v/>
      </c>
      <c r="AF446" s="28" t="str">
        <f t="shared" si="98"/>
        <v/>
      </c>
      <c r="AG446" s="29" t="str">
        <f t="shared" si="99"/>
        <v/>
      </c>
      <c r="AH446" s="30" t="str">
        <f t="shared" si="100"/>
        <v/>
      </c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</row>
    <row r="447" spans="2:49" ht="18" customHeight="1" x14ac:dyDescent="0.2">
      <c r="B447" s="106">
        <v>436</v>
      </c>
      <c r="C447" s="153"/>
      <c r="D447" s="184"/>
      <c r="E447" s="184"/>
      <c r="F447" s="185"/>
      <c r="G447" s="166" t="str">
        <f t="shared" si="91"/>
        <v/>
      </c>
      <c r="H447" s="48"/>
      <c r="I447" s="17"/>
      <c r="J447" s="140" t="str">
        <f t="shared" si="92"/>
        <v/>
      </c>
      <c r="K447" s="112"/>
      <c r="L447" s="108"/>
      <c r="M447" s="108"/>
      <c r="N447" s="108"/>
      <c r="O447" s="18" t="str" cm="1">
        <f t="array" ref="O447">IF(K447="","",IF($O$11="Bester",LARGE(K447:N447,1),IF(AND(M447="",N447=""),"",SUM(LARGE(K447:N447,{1;2;3})))))</f>
        <v/>
      </c>
      <c r="P447" s="140" t="str">
        <f t="shared" si="93"/>
        <v/>
      </c>
      <c r="Q447" s="112"/>
      <c r="R447" s="114"/>
      <c r="S447" s="114"/>
      <c r="T447" s="114"/>
      <c r="U447" s="19" t="str" cm="1">
        <f t="array" ref="U447">IF(Q447="","",IF($U$11="Bester",LARGE(Q447:T447,1),IF(AND(S447="",T447=""),"",SUM(LARGE(Q447:T447,{1;2;3})))))</f>
        <v/>
      </c>
      <c r="V447" s="140" t="str">
        <f t="shared" si="94"/>
        <v/>
      </c>
      <c r="W447" s="17"/>
      <c r="X447" s="140" t="str">
        <f t="shared" si="95"/>
        <v/>
      </c>
      <c r="Y447" s="21"/>
      <c r="Z447" s="26" t="str">
        <f t="shared" si="87"/>
        <v/>
      </c>
      <c r="AA447" s="27" t="str">
        <f t="shared" si="88"/>
        <v/>
      </c>
      <c r="AB447" s="27" t="str">
        <f t="shared" si="89"/>
        <v/>
      </c>
      <c r="AC447" s="25" t="str">
        <f t="shared" si="90"/>
        <v/>
      </c>
      <c r="AD447" s="19" t="str">
        <f t="shared" si="96"/>
        <v/>
      </c>
      <c r="AE447" s="142" t="str">
        <f t="shared" si="97"/>
        <v/>
      </c>
      <c r="AF447" s="28" t="str">
        <f t="shared" si="98"/>
        <v/>
      </c>
      <c r="AG447" s="29" t="str">
        <f t="shared" si="99"/>
        <v/>
      </c>
      <c r="AH447" s="30" t="str">
        <f t="shared" si="100"/>
        <v/>
      </c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</row>
    <row r="448" spans="2:49" ht="18" customHeight="1" x14ac:dyDescent="0.2">
      <c r="B448" s="106">
        <v>437</v>
      </c>
      <c r="C448" s="153"/>
      <c r="D448" s="184"/>
      <c r="E448" s="184"/>
      <c r="F448" s="185"/>
      <c r="G448" s="166" t="str">
        <f t="shared" si="91"/>
        <v/>
      </c>
      <c r="H448" s="48"/>
      <c r="I448" s="17"/>
      <c r="J448" s="140" t="str">
        <f t="shared" si="92"/>
        <v/>
      </c>
      <c r="K448" s="112"/>
      <c r="L448" s="108"/>
      <c r="M448" s="108"/>
      <c r="N448" s="108"/>
      <c r="O448" s="18" t="str" cm="1">
        <f t="array" ref="O448">IF(K448="","",IF($O$11="Bester",LARGE(K448:N448,1),IF(AND(M448="",N448=""),"",SUM(LARGE(K448:N448,{1;2;3})))))</f>
        <v/>
      </c>
      <c r="P448" s="140" t="str">
        <f t="shared" si="93"/>
        <v/>
      </c>
      <c r="Q448" s="112"/>
      <c r="R448" s="114"/>
      <c r="S448" s="114"/>
      <c r="T448" s="114"/>
      <c r="U448" s="19" t="str" cm="1">
        <f t="array" ref="U448">IF(Q448="","",IF($U$11="Bester",LARGE(Q448:T448,1),IF(AND(S448="",T448=""),"",SUM(LARGE(Q448:T448,{1;2;3})))))</f>
        <v/>
      </c>
      <c r="V448" s="140" t="str">
        <f t="shared" si="94"/>
        <v/>
      </c>
      <c r="W448" s="17"/>
      <c r="X448" s="140" t="str">
        <f t="shared" si="95"/>
        <v/>
      </c>
      <c r="Y448" s="21"/>
      <c r="Z448" s="26" t="str">
        <f t="shared" si="87"/>
        <v/>
      </c>
      <c r="AA448" s="27" t="str">
        <f t="shared" si="88"/>
        <v/>
      </c>
      <c r="AB448" s="27" t="str">
        <f t="shared" si="89"/>
        <v/>
      </c>
      <c r="AC448" s="25" t="str">
        <f t="shared" si="90"/>
        <v/>
      </c>
      <c r="AD448" s="19" t="str">
        <f t="shared" si="96"/>
        <v/>
      </c>
      <c r="AE448" s="142" t="str">
        <f t="shared" si="97"/>
        <v/>
      </c>
      <c r="AF448" s="28" t="str">
        <f t="shared" si="98"/>
        <v/>
      </c>
      <c r="AG448" s="29" t="str">
        <f t="shared" si="99"/>
        <v/>
      </c>
      <c r="AH448" s="30" t="str">
        <f t="shared" si="100"/>
        <v/>
      </c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</row>
    <row r="449" spans="2:49" ht="18" customHeight="1" x14ac:dyDescent="0.2">
      <c r="B449" s="106">
        <v>438</v>
      </c>
      <c r="C449" s="153"/>
      <c r="D449" s="184"/>
      <c r="E449" s="184"/>
      <c r="F449" s="185"/>
      <c r="G449" s="166" t="str">
        <f t="shared" si="91"/>
        <v/>
      </c>
      <c r="H449" s="48"/>
      <c r="I449" s="17"/>
      <c r="J449" s="140" t="str">
        <f t="shared" si="92"/>
        <v/>
      </c>
      <c r="K449" s="112"/>
      <c r="L449" s="108"/>
      <c r="M449" s="108"/>
      <c r="N449" s="108"/>
      <c r="O449" s="18" t="str" cm="1">
        <f t="array" ref="O449">IF(K449="","",IF($O$11="Bester",LARGE(K449:N449,1),IF(AND(M449="",N449=""),"",SUM(LARGE(K449:N449,{1;2;3})))))</f>
        <v/>
      </c>
      <c r="P449" s="140" t="str">
        <f t="shared" si="93"/>
        <v/>
      </c>
      <c r="Q449" s="112"/>
      <c r="R449" s="114"/>
      <c r="S449" s="114"/>
      <c r="T449" s="114"/>
      <c r="U449" s="19" t="str" cm="1">
        <f t="array" ref="U449">IF(Q449="","",IF($U$11="Bester",LARGE(Q449:T449,1),IF(AND(S449="",T449=""),"",SUM(LARGE(Q449:T449,{1;2;3})))))</f>
        <v/>
      </c>
      <c r="V449" s="140" t="str">
        <f t="shared" si="94"/>
        <v/>
      </c>
      <c r="W449" s="17"/>
      <c r="X449" s="140" t="str">
        <f t="shared" si="95"/>
        <v/>
      </c>
      <c r="Y449" s="21"/>
      <c r="Z449" s="26" t="str">
        <f t="shared" si="87"/>
        <v/>
      </c>
      <c r="AA449" s="27" t="str">
        <f t="shared" si="88"/>
        <v/>
      </c>
      <c r="AB449" s="27" t="str">
        <f t="shared" si="89"/>
        <v/>
      </c>
      <c r="AC449" s="25" t="str">
        <f t="shared" si="90"/>
        <v/>
      </c>
      <c r="AD449" s="19" t="str">
        <f t="shared" si="96"/>
        <v/>
      </c>
      <c r="AE449" s="142" t="str">
        <f t="shared" si="97"/>
        <v/>
      </c>
      <c r="AF449" s="28" t="str">
        <f t="shared" si="98"/>
        <v/>
      </c>
      <c r="AG449" s="29" t="str">
        <f t="shared" si="99"/>
        <v/>
      </c>
      <c r="AH449" s="30" t="str">
        <f t="shared" si="100"/>
        <v/>
      </c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</row>
    <row r="450" spans="2:49" ht="18" customHeight="1" x14ac:dyDescent="0.2">
      <c r="B450" s="106">
        <v>439</v>
      </c>
      <c r="C450" s="153"/>
      <c r="D450" s="184"/>
      <c r="E450" s="184"/>
      <c r="F450" s="185"/>
      <c r="G450" s="166" t="str">
        <f t="shared" si="91"/>
        <v/>
      </c>
      <c r="H450" s="48"/>
      <c r="I450" s="17"/>
      <c r="J450" s="140" t="str">
        <f t="shared" si="92"/>
        <v/>
      </c>
      <c r="K450" s="112"/>
      <c r="L450" s="108"/>
      <c r="M450" s="108"/>
      <c r="N450" s="108"/>
      <c r="O450" s="18" t="str" cm="1">
        <f t="array" ref="O450">IF(K450="","",IF($O$11="Bester",LARGE(K450:N450,1),IF(AND(M450="",N450=""),"",SUM(LARGE(K450:N450,{1;2;3})))))</f>
        <v/>
      </c>
      <c r="P450" s="140" t="str">
        <f t="shared" si="93"/>
        <v/>
      </c>
      <c r="Q450" s="112"/>
      <c r="R450" s="114"/>
      <c r="S450" s="114"/>
      <c r="T450" s="114"/>
      <c r="U450" s="19" t="str" cm="1">
        <f t="array" ref="U450">IF(Q450="","",IF($U$11="Bester",LARGE(Q450:T450,1),IF(AND(S450="",T450=""),"",SUM(LARGE(Q450:T450,{1;2;3})))))</f>
        <v/>
      </c>
      <c r="V450" s="140" t="str">
        <f t="shared" si="94"/>
        <v/>
      </c>
      <c r="W450" s="17"/>
      <c r="X450" s="140" t="str">
        <f t="shared" si="95"/>
        <v/>
      </c>
      <c r="Y450" s="21"/>
      <c r="Z450" s="26" t="str">
        <f t="shared" si="87"/>
        <v/>
      </c>
      <c r="AA450" s="27" t="str">
        <f t="shared" si="88"/>
        <v/>
      </c>
      <c r="AB450" s="27" t="str">
        <f t="shared" si="89"/>
        <v/>
      </c>
      <c r="AC450" s="25" t="str">
        <f t="shared" si="90"/>
        <v/>
      </c>
      <c r="AD450" s="19" t="str">
        <f t="shared" si="96"/>
        <v/>
      </c>
      <c r="AE450" s="142" t="str">
        <f t="shared" si="97"/>
        <v/>
      </c>
      <c r="AF450" s="28" t="str">
        <f t="shared" si="98"/>
        <v/>
      </c>
      <c r="AG450" s="29" t="str">
        <f t="shared" si="99"/>
        <v/>
      </c>
      <c r="AH450" s="30" t="str">
        <f t="shared" si="100"/>
        <v/>
      </c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</row>
    <row r="451" spans="2:49" ht="18" customHeight="1" x14ac:dyDescent="0.2">
      <c r="B451" s="106">
        <v>440</v>
      </c>
      <c r="C451" s="153"/>
      <c r="D451" s="184"/>
      <c r="E451" s="184"/>
      <c r="F451" s="185"/>
      <c r="G451" s="166" t="str">
        <f t="shared" si="91"/>
        <v/>
      </c>
      <c r="H451" s="48"/>
      <c r="I451" s="17"/>
      <c r="J451" s="140" t="str">
        <f t="shared" si="92"/>
        <v/>
      </c>
      <c r="K451" s="112"/>
      <c r="L451" s="108"/>
      <c r="M451" s="108"/>
      <c r="N451" s="108"/>
      <c r="O451" s="18" t="str" cm="1">
        <f t="array" ref="O451">IF(K451="","",IF($O$11="Bester",LARGE(K451:N451,1),IF(AND(M451="",N451=""),"",SUM(LARGE(K451:N451,{1;2;3})))))</f>
        <v/>
      </c>
      <c r="P451" s="140" t="str">
        <f t="shared" si="93"/>
        <v/>
      </c>
      <c r="Q451" s="112"/>
      <c r="R451" s="114"/>
      <c r="S451" s="114"/>
      <c r="T451" s="114"/>
      <c r="U451" s="19" t="str" cm="1">
        <f t="array" ref="U451">IF(Q451="","",IF($U$11="Bester",LARGE(Q451:T451,1),IF(AND(S451="",T451=""),"",SUM(LARGE(Q451:T451,{1;2;3})))))</f>
        <v/>
      </c>
      <c r="V451" s="140" t="str">
        <f t="shared" si="94"/>
        <v/>
      </c>
      <c r="W451" s="17"/>
      <c r="X451" s="140" t="str">
        <f t="shared" si="95"/>
        <v/>
      </c>
      <c r="Y451" s="21"/>
      <c r="Z451" s="26" t="str">
        <f t="shared" si="87"/>
        <v/>
      </c>
      <c r="AA451" s="27" t="str">
        <f t="shared" si="88"/>
        <v/>
      </c>
      <c r="AB451" s="27" t="str">
        <f t="shared" si="89"/>
        <v/>
      </c>
      <c r="AC451" s="25" t="str">
        <f t="shared" si="90"/>
        <v/>
      </c>
      <c r="AD451" s="19" t="str">
        <f t="shared" si="96"/>
        <v/>
      </c>
      <c r="AE451" s="142" t="str">
        <f t="shared" si="97"/>
        <v/>
      </c>
      <c r="AF451" s="28" t="str">
        <f t="shared" si="98"/>
        <v/>
      </c>
      <c r="AG451" s="29" t="str">
        <f t="shared" si="99"/>
        <v/>
      </c>
      <c r="AH451" s="30" t="str">
        <f t="shared" si="100"/>
        <v/>
      </c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</row>
    <row r="452" spans="2:49" ht="18" customHeight="1" x14ac:dyDescent="0.2">
      <c r="B452" s="106">
        <v>441</v>
      </c>
      <c r="C452" s="153"/>
      <c r="D452" s="184"/>
      <c r="E452" s="184"/>
      <c r="F452" s="185"/>
      <c r="G452" s="166" t="str">
        <f t="shared" si="91"/>
        <v/>
      </c>
      <c r="H452" s="48"/>
      <c r="I452" s="17"/>
      <c r="J452" s="140" t="str">
        <f t="shared" si="92"/>
        <v/>
      </c>
      <c r="K452" s="112"/>
      <c r="L452" s="108"/>
      <c r="M452" s="108"/>
      <c r="N452" s="108"/>
      <c r="O452" s="18" t="str" cm="1">
        <f t="array" ref="O452">IF(K452="","",IF($O$11="Bester",LARGE(K452:N452,1),IF(AND(M452="",N452=""),"",SUM(LARGE(K452:N452,{1;2;3})))))</f>
        <v/>
      </c>
      <c r="P452" s="140" t="str">
        <f t="shared" si="93"/>
        <v/>
      </c>
      <c r="Q452" s="112"/>
      <c r="R452" s="114"/>
      <c r="S452" s="114"/>
      <c r="T452" s="114"/>
      <c r="U452" s="19" t="str" cm="1">
        <f t="array" ref="U452">IF(Q452="","",IF($U$11="Bester",LARGE(Q452:T452,1),IF(AND(S452="",T452=""),"",SUM(LARGE(Q452:T452,{1;2;3})))))</f>
        <v/>
      </c>
      <c r="V452" s="140" t="str">
        <f t="shared" si="94"/>
        <v/>
      </c>
      <c r="W452" s="17"/>
      <c r="X452" s="140" t="str">
        <f t="shared" si="95"/>
        <v/>
      </c>
      <c r="Y452" s="21"/>
      <c r="Z452" s="26" t="str">
        <f t="shared" si="87"/>
        <v/>
      </c>
      <c r="AA452" s="27" t="str">
        <f t="shared" si="88"/>
        <v/>
      </c>
      <c r="AB452" s="27" t="str">
        <f t="shared" si="89"/>
        <v/>
      </c>
      <c r="AC452" s="25" t="str">
        <f t="shared" si="90"/>
        <v/>
      </c>
      <c r="AD452" s="19" t="str">
        <f t="shared" si="96"/>
        <v/>
      </c>
      <c r="AE452" s="142" t="str">
        <f t="shared" si="97"/>
        <v/>
      </c>
      <c r="AF452" s="28" t="str">
        <f t="shared" si="98"/>
        <v/>
      </c>
      <c r="AG452" s="29" t="str">
        <f t="shared" si="99"/>
        <v/>
      </c>
      <c r="AH452" s="30" t="str">
        <f t="shared" si="100"/>
        <v/>
      </c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</row>
    <row r="453" spans="2:49" ht="18" customHeight="1" x14ac:dyDescent="0.2">
      <c r="B453" s="106">
        <v>442</v>
      </c>
      <c r="C453" s="153"/>
      <c r="D453" s="184"/>
      <c r="E453" s="184"/>
      <c r="F453" s="185"/>
      <c r="G453" s="166" t="str">
        <f t="shared" si="91"/>
        <v/>
      </c>
      <c r="H453" s="48"/>
      <c r="I453" s="17"/>
      <c r="J453" s="140" t="str">
        <f t="shared" si="92"/>
        <v/>
      </c>
      <c r="K453" s="112"/>
      <c r="L453" s="108"/>
      <c r="M453" s="108"/>
      <c r="N453" s="108"/>
      <c r="O453" s="18" t="str" cm="1">
        <f t="array" ref="O453">IF(K453="","",IF($O$11="Bester",LARGE(K453:N453,1),IF(AND(M453="",N453=""),"",SUM(LARGE(K453:N453,{1;2;3})))))</f>
        <v/>
      </c>
      <c r="P453" s="140" t="str">
        <f t="shared" si="93"/>
        <v/>
      </c>
      <c r="Q453" s="112"/>
      <c r="R453" s="114"/>
      <c r="S453" s="114"/>
      <c r="T453" s="114"/>
      <c r="U453" s="19" t="str" cm="1">
        <f t="array" ref="U453">IF(Q453="","",IF($U$11="Bester",LARGE(Q453:T453,1),IF(AND(S453="",T453=""),"",SUM(LARGE(Q453:T453,{1;2;3})))))</f>
        <v/>
      </c>
      <c r="V453" s="140" t="str">
        <f t="shared" si="94"/>
        <v/>
      </c>
      <c r="W453" s="17"/>
      <c r="X453" s="140" t="str">
        <f t="shared" si="95"/>
        <v/>
      </c>
      <c r="Y453" s="21"/>
      <c r="Z453" s="26" t="str">
        <f t="shared" si="87"/>
        <v/>
      </c>
      <c r="AA453" s="27" t="str">
        <f t="shared" si="88"/>
        <v/>
      </c>
      <c r="AB453" s="27" t="str">
        <f t="shared" si="89"/>
        <v/>
      </c>
      <c r="AC453" s="25" t="str">
        <f t="shared" si="90"/>
        <v/>
      </c>
      <c r="AD453" s="19" t="str">
        <f t="shared" si="96"/>
        <v/>
      </c>
      <c r="AE453" s="142" t="str">
        <f t="shared" si="97"/>
        <v/>
      </c>
      <c r="AF453" s="28" t="str">
        <f t="shared" si="98"/>
        <v/>
      </c>
      <c r="AG453" s="29" t="str">
        <f t="shared" si="99"/>
        <v/>
      </c>
      <c r="AH453" s="30" t="str">
        <f t="shared" si="100"/>
        <v/>
      </c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</row>
    <row r="454" spans="2:49" ht="18" customHeight="1" x14ac:dyDescent="0.2">
      <c r="B454" s="106">
        <v>443</v>
      </c>
      <c r="C454" s="153"/>
      <c r="D454" s="184"/>
      <c r="E454" s="184"/>
      <c r="F454" s="185"/>
      <c r="G454" s="166" t="str">
        <f t="shared" si="91"/>
        <v/>
      </c>
      <c r="H454" s="48"/>
      <c r="I454" s="17"/>
      <c r="J454" s="140" t="str">
        <f t="shared" si="92"/>
        <v/>
      </c>
      <c r="K454" s="112"/>
      <c r="L454" s="108"/>
      <c r="M454" s="108"/>
      <c r="N454" s="108"/>
      <c r="O454" s="18" t="str" cm="1">
        <f t="array" ref="O454">IF(K454="","",IF($O$11="Bester",LARGE(K454:N454,1),IF(AND(M454="",N454=""),"",SUM(LARGE(K454:N454,{1;2;3})))))</f>
        <v/>
      </c>
      <c r="P454" s="140" t="str">
        <f t="shared" si="93"/>
        <v/>
      </c>
      <c r="Q454" s="112"/>
      <c r="R454" s="114"/>
      <c r="S454" s="114"/>
      <c r="T454" s="114"/>
      <c r="U454" s="19" t="str" cm="1">
        <f t="array" ref="U454">IF(Q454="","",IF($U$11="Bester",LARGE(Q454:T454,1),IF(AND(S454="",T454=""),"",SUM(LARGE(Q454:T454,{1;2;3})))))</f>
        <v/>
      </c>
      <c r="V454" s="140" t="str">
        <f t="shared" si="94"/>
        <v/>
      </c>
      <c r="W454" s="17"/>
      <c r="X454" s="140" t="str">
        <f t="shared" si="95"/>
        <v/>
      </c>
      <c r="Y454" s="21"/>
      <c r="Z454" s="26" t="str">
        <f t="shared" si="87"/>
        <v/>
      </c>
      <c r="AA454" s="27" t="str">
        <f t="shared" si="88"/>
        <v/>
      </c>
      <c r="AB454" s="27" t="str">
        <f t="shared" si="89"/>
        <v/>
      </c>
      <c r="AC454" s="25" t="str">
        <f t="shared" si="90"/>
        <v/>
      </c>
      <c r="AD454" s="19" t="str">
        <f t="shared" si="96"/>
        <v/>
      </c>
      <c r="AE454" s="142" t="str">
        <f t="shared" si="97"/>
        <v/>
      </c>
      <c r="AF454" s="28" t="str">
        <f t="shared" si="98"/>
        <v/>
      </c>
      <c r="AG454" s="29" t="str">
        <f t="shared" si="99"/>
        <v/>
      </c>
      <c r="AH454" s="30" t="str">
        <f t="shared" si="100"/>
        <v/>
      </c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</row>
    <row r="455" spans="2:49" ht="18" customHeight="1" x14ac:dyDescent="0.2">
      <c r="B455" s="106">
        <v>444</v>
      </c>
      <c r="C455" s="153"/>
      <c r="D455" s="184"/>
      <c r="E455" s="184"/>
      <c r="F455" s="185"/>
      <c r="G455" s="166" t="str">
        <f t="shared" si="91"/>
        <v/>
      </c>
      <c r="H455" s="48"/>
      <c r="I455" s="17"/>
      <c r="J455" s="140" t="str">
        <f t="shared" si="92"/>
        <v/>
      </c>
      <c r="K455" s="112"/>
      <c r="L455" s="108"/>
      <c r="M455" s="108"/>
      <c r="N455" s="108"/>
      <c r="O455" s="18" t="str" cm="1">
        <f t="array" ref="O455">IF(K455="","",IF($O$11="Bester",LARGE(K455:N455,1),IF(AND(M455="",N455=""),"",SUM(LARGE(K455:N455,{1;2;3})))))</f>
        <v/>
      </c>
      <c r="P455" s="140" t="str">
        <f t="shared" si="93"/>
        <v/>
      </c>
      <c r="Q455" s="112"/>
      <c r="R455" s="114"/>
      <c r="S455" s="114"/>
      <c r="T455" s="114"/>
      <c r="U455" s="19" t="str" cm="1">
        <f t="array" ref="U455">IF(Q455="","",IF($U$11="Bester",LARGE(Q455:T455,1),IF(AND(S455="",T455=""),"",SUM(LARGE(Q455:T455,{1;2;3})))))</f>
        <v/>
      </c>
      <c r="V455" s="140" t="str">
        <f t="shared" si="94"/>
        <v/>
      </c>
      <c r="W455" s="17"/>
      <c r="X455" s="140" t="str">
        <f t="shared" si="95"/>
        <v/>
      </c>
      <c r="Y455" s="21"/>
      <c r="Z455" s="26" t="str">
        <f t="shared" si="87"/>
        <v/>
      </c>
      <c r="AA455" s="27" t="str">
        <f t="shared" si="88"/>
        <v/>
      </c>
      <c r="AB455" s="27" t="str">
        <f t="shared" si="89"/>
        <v/>
      </c>
      <c r="AC455" s="25" t="str">
        <f t="shared" si="90"/>
        <v/>
      </c>
      <c r="AD455" s="19" t="str">
        <f t="shared" si="96"/>
        <v/>
      </c>
      <c r="AE455" s="142" t="str">
        <f t="shared" si="97"/>
        <v/>
      </c>
      <c r="AF455" s="28" t="str">
        <f t="shared" si="98"/>
        <v/>
      </c>
      <c r="AG455" s="29" t="str">
        <f t="shared" si="99"/>
        <v/>
      </c>
      <c r="AH455" s="30" t="str">
        <f t="shared" si="100"/>
        <v/>
      </c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</row>
    <row r="456" spans="2:49" ht="18" customHeight="1" x14ac:dyDescent="0.2">
      <c r="B456" s="106">
        <v>445</v>
      </c>
      <c r="C456" s="153"/>
      <c r="D456" s="184"/>
      <c r="E456" s="184"/>
      <c r="F456" s="185"/>
      <c r="G456" s="166" t="str">
        <f t="shared" si="91"/>
        <v/>
      </c>
      <c r="H456" s="48"/>
      <c r="I456" s="17"/>
      <c r="J456" s="140" t="str">
        <f t="shared" si="92"/>
        <v/>
      </c>
      <c r="K456" s="112"/>
      <c r="L456" s="108"/>
      <c r="M456" s="108"/>
      <c r="N456" s="108"/>
      <c r="O456" s="18" t="str" cm="1">
        <f t="array" ref="O456">IF(K456="","",IF($O$11="Bester",LARGE(K456:N456,1),IF(AND(M456="",N456=""),"",SUM(LARGE(K456:N456,{1;2;3})))))</f>
        <v/>
      </c>
      <c r="P456" s="140" t="str">
        <f t="shared" si="93"/>
        <v/>
      </c>
      <c r="Q456" s="112"/>
      <c r="R456" s="114"/>
      <c r="S456" s="114"/>
      <c r="T456" s="114"/>
      <c r="U456" s="19" t="str" cm="1">
        <f t="array" ref="U456">IF(Q456="","",IF($U$11="Bester",LARGE(Q456:T456,1),IF(AND(S456="",T456=""),"",SUM(LARGE(Q456:T456,{1;2;3})))))</f>
        <v/>
      </c>
      <c r="V456" s="140" t="str">
        <f t="shared" si="94"/>
        <v/>
      </c>
      <c r="W456" s="17"/>
      <c r="X456" s="140" t="str">
        <f t="shared" si="95"/>
        <v/>
      </c>
      <c r="Y456" s="21"/>
      <c r="Z456" s="26" t="str">
        <f t="shared" ref="Z456:Z519" si="101">J456</f>
        <v/>
      </c>
      <c r="AA456" s="27" t="str">
        <f t="shared" ref="AA456:AA519" si="102">P456</f>
        <v/>
      </c>
      <c r="AB456" s="27" t="str">
        <f t="shared" ref="AB456:AB519" si="103">V456</f>
        <v/>
      </c>
      <c r="AC456" s="25" t="str">
        <f t="shared" ref="AC456:AC519" si="104">X456</f>
        <v/>
      </c>
      <c r="AD456" s="19" t="str">
        <f t="shared" si="96"/>
        <v/>
      </c>
      <c r="AE456" s="142" t="str">
        <f t="shared" si="97"/>
        <v/>
      </c>
      <c r="AF456" s="28" t="str">
        <f t="shared" si="98"/>
        <v/>
      </c>
      <c r="AG456" s="29" t="str">
        <f t="shared" si="99"/>
        <v/>
      </c>
      <c r="AH456" s="30" t="str">
        <f t="shared" si="100"/>
        <v/>
      </c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</row>
    <row r="457" spans="2:49" ht="18" customHeight="1" x14ac:dyDescent="0.2">
      <c r="B457" s="106">
        <v>446</v>
      </c>
      <c r="C457" s="153"/>
      <c r="D457" s="184"/>
      <c r="E457" s="184"/>
      <c r="F457" s="185"/>
      <c r="G457" s="166" t="str">
        <f t="shared" si="91"/>
        <v/>
      </c>
      <c r="H457" s="48"/>
      <c r="I457" s="17"/>
      <c r="J457" s="140" t="str">
        <f t="shared" si="92"/>
        <v/>
      </c>
      <c r="K457" s="112"/>
      <c r="L457" s="108"/>
      <c r="M457" s="108"/>
      <c r="N457" s="108"/>
      <c r="O457" s="18" t="str" cm="1">
        <f t="array" ref="O457">IF(K457="","",IF($O$11="Bester",LARGE(K457:N457,1),IF(AND(M457="",N457=""),"",SUM(LARGE(K457:N457,{1;2;3})))))</f>
        <v/>
      </c>
      <c r="P457" s="140" t="str">
        <f t="shared" si="93"/>
        <v/>
      </c>
      <c r="Q457" s="112"/>
      <c r="R457" s="114"/>
      <c r="S457" s="114"/>
      <c r="T457" s="114"/>
      <c r="U457" s="19" t="str" cm="1">
        <f t="array" ref="U457">IF(Q457="","",IF($U$11="Bester",LARGE(Q457:T457,1),IF(AND(S457="",T457=""),"",SUM(LARGE(Q457:T457,{1;2;3})))))</f>
        <v/>
      </c>
      <c r="V457" s="140" t="str">
        <f t="shared" si="94"/>
        <v/>
      </c>
      <c r="W457" s="17"/>
      <c r="X457" s="140" t="str">
        <f t="shared" si="95"/>
        <v/>
      </c>
      <c r="Y457" s="21"/>
      <c r="Z457" s="26" t="str">
        <f t="shared" si="101"/>
        <v/>
      </c>
      <c r="AA457" s="27" t="str">
        <f t="shared" si="102"/>
        <v/>
      </c>
      <c r="AB457" s="27" t="str">
        <f t="shared" si="103"/>
        <v/>
      </c>
      <c r="AC457" s="25" t="str">
        <f t="shared" si="104"/>
        <v/>
      </c>
      <c r="AD457" s="19" t="str">
        <f t="shared" si="96"/>
        <v/>
      </c>
      <c r="AE457" s="142" t="str">
        <f t="shared" si="97"/>
        <v/>
      </c>
      <c r="AF457" s="28" t="str">
        <f t="shared" si="98"/>
        <v/>
      </c>
      <c r="AG457" s="29" t="str">
        <f t="shared" si="99"/>
        <v/>
      </c>
      <c r="AH457" s="30" t="str">
        <f t="shared" si="100"/>
        <v/>
      </c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</row>
    <row r="458" spans="2:49" ht="18" customHeight="1" x14ac:dyDescent="0.2">
      <c r="B458" s="106">
        <v>447</v>
      </c>
      <c r="C458" s="153"/>
      <c r="D458" s="184"/>
      <c r="E458" s="184"/>
      <c r="F458" s="185"/>
      <c r="G458" s="166" t="str">
        <f t="shared" si="91"/>
        <v/>
      </c>
      <c r="H458" s="48"/>
      <c r="I458" s="17"/>
      <c r="J458" s="140" t="str">
        <f t="shared" si="92"/>
        <v/>
      </c>
      <c r="K458" s="112"/>
      <c r="L458" s="108"/>
      <c r="M458" s="108"/>
      <c r="N458" s="108"/>
      <c r="O458" s="18" t="str" cm="1">
        <f t="array" ref="O458">IF(K458="","",IF($O$11="Bester",LARGE(K458:N458,1),IF(AND(M458="",N458=""),"",SUM(LARGE(K458:N458,{1;2;3})))))</f>
        <v/>
      </c>
      <c r="P458" s="140" t="str">
        <f t="shared" si="93"/>
        <v/>
      </c>
      <c r="Q458" s="112"/>
      <c r="R458" s="114"/>
      <c r="S458" s="114"/>
      <c r="T458" s="114"/>
      <c r="U458" s="19" t="str" cm="1">
        <f t="array" ref="U458">IF(Q458="","",IF($U$11="Bester",LARGE(Q458:T458,1),IF(AND(S458="",T458=""),"",SUM(LARGE(Q458:T458,{1;2;3})))))</f>
        <v/>
      </c>
      <c r="V458" s="140" t="str">
        <f t="shared" si="94"/>
        <v/>
      </c>
      <c r="W458" s="17"/>
      <c r="X458" s="140" t="str">
        <f t="shared" si="95"/>
        <v/>
      </c>
      <c r="Y458" s="21"/>
      <c r="Z458" s="26" t="str">
        <f t="shared" si="101"/>
        <v/>
      </c>
      <c r="AA458" s="27" t="str">
        <f t="shared" si="102"/>
        <v/>
      </c>
      <c r="AB458" s="27" t="str">
        <f t="shared" si="103"/>
        <v/>
      </c>
      <c r="AC458" s="25" t="str">
        <f t="shared" si="104"/>
        <v/>
      </c>
      <c r="AD458" s="19" t="str">
        <f t="shared" si="96"/>
        <v/>
      </c>
      <c r="AE458" s="142" t="str">
        <f t="shared" si="97"/>
        <v/>
      </c>
      <c r="AF458" s="28" t="str">
        <f t="shared" si="98"/>
        <v/>
      </c>
      <c r="AG458" s="29" t="str">
        <f t="shared" si="99"/>
        <v/>
      </c>
      <c r="AH458" s="30" t="str">
        <f t="shared" si="100"/>
        <v/>
      </c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</row>
    <row r="459" spans="2:49" ht="18" customHeight="1" x14ac:dyDescent="0.2">
      <c r="B459" s="106">
        <v>448</v>
      </c>
      <c r="C459" s="153"/>
      <c r="D459" s="184"/>
      <c r="E459" s="184"/>
      <c r="F459" s="185"/>
      <c r="G459" s="166" t="str">
        <f t="shared" si="91"/>
        <v/>
      </c>
      <c r="H459" s="48"/>
      <c r="I459" s="17"/>
      <c r="J459" s="140" t="str">
        <f t="shared" si="92"/>
        <v/>
      </c>
      <c r="K459" s="112"/>
      <c r="L459" s="108"/>
      <c r="M459" s="108"/>
      <c r="N459" s="108"/>
      <c r="O459" s="18" t="str" cm="1">
        <f t="array" ref="O459">IF(K459="","",IF($O$11="Bester",LARGE(K459:N459,1),IF(AND(M459="",N459=""),"",SUM(LARGE(K459:N459,{1;2;3})))))</f>
        <v/>
      </c>
      <c r="P459" s="140" t="str">
        <f t="shared" si="93"/>
        <v/>
      </c>
      <c r="Q459" s="112"/>
      <c r="R459" s="114"/>
      <c r="S459" s="114"/>
      <c r="T459" s="114"/>
      <c r="U459" s="19" t="str" cm="1">
        <f t="array" ref="U459">IF(Q459="","",IF($U$11="Bester",LARGE(Q459:T459,1),IF(AND(S459="",T459=""),"",SUM(LARGE(Q459:T459,{1;2;3})))))</f>
        <v/>
      </c>
      <c r="V459" s="140" t="str">
        <f t="shared" si="94"/>
        <v/>
      </c>
      <c r="W459" s="17"/>
      <c r="X459" s="140" t="str">
        <f t="shared" si="95"/>
        <v/>
      </c>
      <c r="Y459" s="21"/>
      <c r="Z459" s="26" t="str">
        <f t="shared" si="101"/>
        <v/>
      </c>
      <c r="AA459" s="27" t="str">
        <f t="shared" si="102"/>
        <v/>
      </c>
      <c r="AB459" s="27" t="str">
        <f t="shared" si="103"/>
        <v/>
      </c>
      <c r="AC459" s="25" t="str">
        <f t="shared" si="104"/>
        <v/>
      </c>
      <c r="AD459" s="19" t="str">
        <f t="shared" si="96"/>
        <v/>
      </c>
      <c r="AE459" s="142" t="str">
        <f t="shared" si="97"/>
        <v/>
      </c>
      <c r="AF459" s="28" t="str">
        <f t="shared" si="98"/>
        <v/>
      </c>
      <c r="AG459" s="29" t="str">
        <f t="shared" si="99"/>
        <v/>
      </c>
      <c r="AH459" s="30" t="str">
        <f t="shared" si="100"/>
        <v/>
      </c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</row>
    <row r="460" spans="2:49" ht="18" customHeight="1" x14ac:dyDescent="0.2">
      <c r="B460" s="106">
        <v>449</v>
      </c>
      <c r="C460" s="153"/>
      <c r="D460" s="184"/>
      <c r="E460" s="184"/>
      <c r="F460" s="185"/>
      <c r="G460" s="166" t="str">
        <f t="shared" si="91"/>
        <v/>
      </c>
      <c r="H460" s="48"/>
      <c r="I460" s="17"/>
      <c r="J460" s="140" t="str">
        <f t="shared" si="92"/>
        <v/>
      </c>
      <c r="K460" s="112"/>
      <c r="L460" s="108"/>
      <c r="M460" s="108"/>
      <c r="N460" s="108"/>
      <c r="O460" s="18" t="str" cm="1">
        <f t="array" ref="O460">IF(K460="","",IF($O$11="Bester",LARGE(K460:N460,1),IF(AND(M460="",N460=""),"",SUM(LARGE(K460:N460,{1;2;3})))))</f>
        <v/>
      </c>
      <c r="P460" s="140" t="str">
        <f t="shared" si="93"/>
        <v/>
      </c>
      <c r="Q460" s="112"/>
      <c r="R460" s="114"/>
      <c r="S460" s="114"/>
      <c r="T460" s="114"/>
      <c r="U460" s="19" t="str" cm="1">
        <f t="array" ref="U460">IF(Q460="","",IF($U$11="Bester",LARGE(Q460:T460,1),IF(AND(S460="",T460=""),"",SUM(LARGE(Q460:T460,{1;2;3})))))</f>
        <v/>
      </c>
      <c r="V460" s="140" t="str">
        <f t="shared" si="94"/>
        <v/>
      </c>
      <c r="W460" s="17"/>
      <c r="X460" s="140" t="str">
        <f t="shared" si="95"/>
        <v/>
      </c>
      <c r="Y460" s="21"/>
      <c r="Z460" s="26" t="str">
        <f t="shared" si="101"/>
        <v/>
      </c>
      <c r="AA460" s="27" t="str">
        <f t="shared" si="102"/>
        <v/>
      </c>
      <c r="AB460" s="27" t="str">
        <f t="shared" si="103"/>
        <v/>
      </c>
      <c r="AC460" s="25" t="str">
        <f t="shared" si="104"/>
        <v/>
      </c>
      <c r="AD460" s="19" t="str">
        <f t="shared" si="96"/>
        <v/>
      </c>
      <c r="AE460" s="142" t="str">
        <f t="shared" si="97"/>
        <v/>
      </c>
      <c r="AF460" s="28" t="str">
        <f t="shared" si="98"/>
        <v/>
      </c>
      <c r="AG460" s="29" t="str">
        <f t="shared" si="99"/>
        <v/>
      </c>
      <c r="AH460" s="30" t="str">
        <f t="shared" si="100"/>
        <v/>
      </c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</row>
    <row r="461" spans="2:49" ht="18" customHeight="1" x14ac:dyDescent="0.2">
      <c r="B461" s="106">
        <v>450</v>
      </c>
      <c r="C461" s="153"/>
      <c r="D461" s="184"/>
      <c r="E461" s="184"/>
      <c r="F461" s="185"/>
      <c r="G461" s="166" t="str">
        <f t="shared" ref="G461:G524" si="105">IF(AE461="","",IF(AE461&lt;AO$12,"Ehren",IF(AND(AE461&gt;=AO$12,AE461&lt;=AQ$12),"Sieger","Teiln.")))</f>
        <v/>
      </c>
      <c r="H461" s="48"/>
      <c r="I461" s="17"/>
      <c r="J461" s="140" t="str">
        <f t="shared" ref="J461:J524" si="106">IF(I461="","",RANK(I461,I$12:I$608,IF($I$11="Zeit",1,IF($I$11="Punkte",0,"Fehler"))))</f>
        <v/>
      </c>
      <c r="K461" s="112"/>
      <c r="L461" s="108"/>
      <c r="M461" s="108"/>
      <c r="N461" s="108"/>
      <c r="O461" s="18" t="str" cm="1">
        <f t="array" ref="O461">IF(K461="","",IF($O$11="Bester",LARGE(K461:N461,1),IF(AND(M461="",N461=""),"",SUM(LARGE(K461:N461,{1;2;3})))))</f>
        <v/>
      </c>
      <c r="P461" s="140" t="str">
        <f t="shared" ref="P461:P524" si="107">IF(O461="","",RANK(O461,O$12:O$608,0))</f>
        <v/>
      </c>
      <c r="Q461" s="112"/>
      <c r="R461" s="114"/>
      <c r="S461" s="114"/>
      <c r="T461" s="114"/>
      <c r="U461" s="19" t="str" cm="1">
        <f t="array" ref="U461">IF(Q461="","",IF($U$11="Bester",LARGE(Q461:T461,1),IF(AND(S461="",T461=""),"",SUM(LARGE(Q461:T461,{1;2;3})))))</f>
        <v/>
      </c>
      <c r="V461" s="140" t="str">
        <f t="shared" ref="V461:V524" si="108">IF(U461="","",RANK(U461,U$12:U$608,0))</f>
        <v/>
      </c>
      <c r="W461" s="17"/>
      <c r="X461" s="140" t="str">
        <f t="shared" ref="X461:X524" si="109">IF(W461="","",RANK(W461,W$12:W$608,IF($W$11="Zeit",1,IF($W$11="Punkte",0,"Fehler"))))</f>
        <v/>
      </c>
      <c r="Y461" s="21"/>
      <c r="Z461" s="26" t="str">
        <f t="shared" si="101"/>
        <v/>
      </c>
      <c r="AA461" s="27" t="str">
        <f t="shared" si="102"/>
        <v/>
      </c>
      <c r="AB461" s="27" t="str">
        <f t="shared" si="103"/>
        <v/>
      </c>
      <c r="AC461" s="25" t="str">
        <f t="shared" si="104"/>
        <v/>
      </c>
      <c r="AD461" s="19" t="str">
        <f t="shared" ref="AD461:AD524" si="110">IF(AND(Z461="",AA461="",AB461=""),"",SUM(Z461:AC461))</f>
        <v/>
      </c>
      <c r="AE461" s="142" t="str">
        <f t="shared" ref="AE461:AE524" si="111">IF(OR(AD461="",X461="",V461="",P461="",J461=""),"",RANK(AD461,AD$12:AD$608,1))</f>
        <v/>
      </c>
      <c r="AF461" s="28" t="str">
        <f t="shared" ref="AF461:AF524" si="112">IF(AE461="","",IF(AE461&lt;AO$12,"x",""))</f>
        <v/>
      </c>
      <c r="AG461" s="29" t="str">
        <f t="shared" ref="AG461:AG524" si="113">IF(AE461="","",IF(AND(AE461&gt;=AO$12,AE461&lt;=AQ$12),"x",""))</f>
        <v/>
      </c>
      <c r="AH461" s="30" t="str">
        <f t="shared" ref="AH461:AH524" si="114">IF(AE461="","",IF(AE461&gt;=AO$13,"x",""))</f>
        <v/>
      </c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</row>
    <row r="462" spans="2:49" ht="18" customHeight="1" x14ac:dyDescent="0.2">
      <c r="B462" s="106">
        <v>451</v>
      </c>
      <c r="C462" s="153"/>
      <c r="D462" s="184"/>
      <c r="E462" s="184"/>
      <c r="F462" s="185"/>
      <c r="G462" s="166" t="str">
        <f t="shared" si="105"/>
        <v/>
      </c>
      <c r="H462" s="48"/>
      <c r="I462" s="17"/>
      <c r="J462" s="140" t="str">
        <f t="shared" si="106"/>
        <v/>
      </c>
      <c r="K462" s="112"/>
      <c r="L462" s="108"/>
      <c r="M462" s="108"/>
      <c r="N462" s="108"/>
      <c r="O462" s="18" t="str" cm="1">
        <f t="array" ref="O462">IF(K462="","",IF($O$11="Bester",LARGE(K462:N462,1),IF(AND(M462="",N462=""),"",SUM(LARGE(K462:N462,{1;2;3})))))</f>
        <v/>
      </c>
      <c r="P462" s="140" t="str">
        <f t="shared" si="107"/>
        <v/>
      </c>
      <c r="Q462" s="112"/>
      <c r="R462" s="114"/>
      <c r="S462" s="114"/>
      <c r="T462" s="114"/>
      <c r="U462" s="19" t="str" cm="1">
        <f t="array" ref="U462">IF(Q462="","",IF($U$11="Bester",LARGE(Q462:T462,1),IF(AND(S462="",T462=""),"",SUM(LARGE(Q462:T462,{1;2;3})))))</f>
        <v/>
      </c>
      <c r="V462" s="140" t="str">
        <f t="shared" si="108"/>
        <v/>
      </c>
      <c r="W462" s="17"/>
      <c r="X462" s="140" t="str">
        <f t="shared" si="109"/>
        <v/>
      </c>
      <c r="Y462" s="21"/>
      <c r="Z462" s="26" t="str">
        <f t="shared" si="101"/>
        <v/>
      </c>
      <c r="AA462" s="27" t="str">
        <f t="shared" si="102"/>
        <v/>
      </c>
      <c r="AB462" s="27" t="str">
        <f t="shared" si="103"/>
        <v/>
      </c>
      <c r="AC462" s="25" t="str">
        <f t="shared" si="104"/>
        <v/>
      </c>
      <c r="AD462" s="19" t="str">
        <f t="shared" si="110"/>
        <v/>
      </c>
      <c r="AE462" s="142" t="str">
        <f t="shared" si="111"/>
        <v/>
      </c>
      <c r="AF462" s="28" t="str">
        <f t="shared" si="112"/>
        <v/>
      </c>
      <c r="AG462" s="29" t="str">
        <f t="shared" si="113"/>
        <v/>
      </c>
      <c r="AH462" s="30" t="str">
        <f t="shared" si="114"/>
        <v/>
      </c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</row>
    <row r="463" spans="2:49" ht="18" customHeight="1" x14ac:dyDescent="0.2">
      <c r="B463" s="106">
        <v>452</v>
      </c>
      <c r="C463" s="153"/>
      <c r="D463" s="184"/>
      <c r="E463" s="184"/>
      <c r="F463" s="185"/>
      <c r="G463" s="166" t="str">
        <f t="shared" si="105"/>
        <v/>
      </c>
      <c r="H463" s="48"/>
      <c r="I463" s="17"/>
      <c r="J463" s="140" t="str">
        <f t="shared" si="106"/>
        <v/>
      </c>
      <c r="K463" s="112"/>
      <c r="L463" s="108"/>
      <c r="M463" s="108"/>
      <c r="N463" s="108"/>
      <c r="O463" s="18" t="str" cm="1">
        <f t="array" ref="O463">IF(K463="","",IF($O$11="Bester",LARGE(K463:N463,1),IF(AND(M463="",N463=""),"",SUM(LARGE(K463:N463,{1;2;3})))))</f>
        <v/>
      </c>
      <c r="P463" s="140" t="str">
        <f t="shared" si="107"/>
        <v/>
      </c>
      <c r="Q463" s="112"/>
      <c r="R463" s="114"/>
      <c r="S463" s="114"/>
      <c r="T463" s="114"/>
      <c r="U463" s="19" t="str" cm="1">
        <f t="array" ref="U463">IF(Q463="","",IF($U$11="Bester",LARGE(Q463:T463,1),IF(AND(S463="",T463=""),"",SUM(LARGE(Q463:T463,{1;2;3})))))</f>
        <v/>
      </c>
      <c r="V463" s="140" t="str">
        <f t="shared" si="108"/>
        <v/>
      </c>
      <c r="W463" s="17"/>
      <c r="X463" s="140" t="str">
        <f t="shared" si="109"/>
        <v/>
      </c>
      <c r="Y463" s="21"/>
      <c r="Z463" s="26" t="str">
        <f t="shared" si="101"/>
        <v/>
      </c>
      <c r="AA463" s="27" t="str">
        <f t="shared" si="102"/>
        <v/>
      </c>
      <c r="AB463" s="27" t="str">
        <f t="shared" si="103"/>
        <v/>
      </c>
      <c r="AC463" s="25" t="str">
        <f t="shared" si="104"/>
        <v/>
      </c>
      <c r="AD463" s="19" t="str">
        <f t="shared" si="110"/>
        <v/>
      </c>
      <c r="AE463" s="142" t="str">
        <f t="shared" si="111"/>
        <v/>
      </c>
      <c r="AF463" s="28" t="str">
        <f t="shared" si="112"/>
        <v/>
      </c>
      <c r="AG463" s="29" t="str">
        <f t="shared" si="113"/>
        <v/>
      </c>
      <c r="AH463" s="30" t="str">
        <f t="shared" si="114"/>
        <v/>
      </c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</row>
    <row r="464" spans="2:49" ht="18" customHeight="1" x14ac:dyDescent="0.2">
      <c r="B464" s="106">
        <v>453</v>
      </c>
      <c r="C464" s="153"/>
      <c r="D464" s="184"/>
      <c r="E464" s="184"/>
      <c r="F464" s="185"/>
      <c r="G464" s="166" t="str">
        <f t="shared" si="105"/>
        <v/>
      </c>
      <c r="H464" s="48"/>
      <c r="I464" s="17"/>
      <c r="J464" s="140" t="str">
        <f t="shared" si="106"/>
        <v/>
      </c>
      <c r="K464" s="112"/>
      <c r="L464" s="108"/>
      <c r="M464" s="108"/>
      <c r="N464" s="108"/>
      <c r="O464" s="18" t="str" cm="1">
        <f t="array" ref="O464">IF(K464="","",IF($O$11="Bester",LARGE(K464:N464,1),IF(AND(M464="",N464=""),"",SUM(LARGE(K464:N464,{1;2;3})))))</f>
        <v/>
      </c>
      <c r="P464" s="140" t="str">
        <f t="shared" si="107"/>
        <v/>
      </c>
      <c r="Q464" s="112"/>
      <c r="R464" s="114"/>
      <c r="S464" s="114"/>
      <c r="T464" s="114"/>
      <c r="U464" s="19" t="str" cm="1">
        <f t="array" ref="U464">IF(Q464="","",IF($U$11="Bester",LARGE(Q464:T464,1),IF(AND(S464="",T464=""),"",SUM(LARGE(Q464:T464,{1;2;3})))))</f>
        <v/>
      </c>
      <c r="V464" s="140" t="str">
        <f t="shared" si="108"/>
        <v/>
      </c>
      <c r="W464" s="17"/>
      <c r="X464" s="140" t="str">
        <f t="shared" si="109"/>
        <v/>
      </c>
      <c r="Y464" s="21"/>
      <c r="Z464" s="26" t="str">
        <f t="shared" si="101"/>
        <v/>
      </c>
      <c r="AA464" s="27" t="str">
        <f t="shared" si="102"/>
        <v/>
      </c>
      <c r="AB464" s="27" t="str">
        <f t="shared" si="103"/>
        <v/>
      </c>
      <c r="AC464" s="25" t="str">
        <f t="shared" si="104"/>
        <v/>
      </c>
      <c r="AD464" s="19" t="str">
        <f t="shared" si="110"/>
        <v/>
      </c>
      <c r="AE464" s="142" t="str">
        <f t="shared" si="111"/>
        <v/>
      </c>
      <c r="AF464" s="28" t="str">
        <f t="shared" si="112"/>
        <v/>
      </c>
      <c r="AG464" s="29" t="str">
        <f t="shared" si="113"/>
        <v/>
      </c>
      <c r="AH464" s="30" t="str">
        <f t="shared" si="114"/>
        <v/>
      </c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</row>
    <row r="465" spans="2:49" ht="18" customHeight="1" x14ac:dyDescent="0.2">
      <c r="B465" s="106">
        <v>454</v>
      </c>
      <c r="C465" s="153"/>
      <c r="D465" s="184"/>
      <c r="E465" s="184"/>
      <c r="F465" s="185"/>
      <c r="G465" s="166" t="str">
        <f t="shared" si="105"/>
        <v/>
      </c>
      <c r="H465" s="48"/>
      <c r="I465" s="17"/>
      <c r="J465" s="140" t="str">
        <f t="shared" si="106"/>
        <v/>
      </c>
      <c r="K465" s="112"/>
      <c r="L465" s="108"/>
      <c r="M465" s="108"/>
      <c r="N465" s="108"/>
      <c r="O465" s="18" t="str" cm="1">
        <f t="array" ref="O465">IF(K465="","",IF($O$11="Bester",LARGE(K465:N465,1),IF(AND(M465="",N465=""),"",SUM(LARGE(K465:N465,{1;2;3})))))</f>
        <v/>
      </c>
      <c r="P465" s="140" t="str">
        <f t="shared" si="107"/>
        <v/>
      </c>
      <c r="Q465" s="112"/>
      <c r="R465" s="114"/>
      <c r="S465" s="114"/>
      <c r="T465" s="114"/>
      <c r="U465" s="19" t="str" cm="1">
        <f t="array" ref="U465">IF(Q465="","",IF($U$11="Bester",LARGE(Q465:T465,1),IF(AND(S465="",T465=""),"",SUM(LARGE(Q465:T465,{1;2;3})))))</f>
        <v/>
      </c>
      <c r="V465" s="140" t="str">
        <f t="shared" si="108"/>
        <v/>
      </c>
      <c r="W465" s="17"/>
      <c r="X465" s="140" t="str">
        <f t="shared" si="109"/>
        <v/>
      </c>
      <c r="Y465" s="21"/>
      <c r="Z465" s="26" t="str">
        <f t="shared" si="101"/>
        <v/>
      </c>
      <c r="AA465" s="27" t="str">
        <f t="shared" si="102"/>
        <v/>
      </c>
      <c r="AB465" s="27" t="str">
        <f t="shared" si="103"/>
        <v/>
      </c>
      <c r="AC465" s="25" t="str">
        <f t="shared" si="104"/>
        <v/>
      </c>
      <c r="AD465" s="19" t="str">
        <f t="shared" si="110"/>
        <v/>
      </c>
      <c r="AE465" s="142" t="str">
        <f t="shared" si="111"/>
        <v/>
      </c>
      <c r="AF465" s="28" t="str">
        <f t="shared" si="112"/>
        <v/>
      </c>
      <c r="AG465" s="29" t="str">
        <f t="shared" si="113"/>
        <v/>
      </c>
      <c r="AH465" s="30" t="str">
        <f t="shared" si="114"/>
        <v/>
      </c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</row>
    <row r="466" spans="2:49" ht="18" customHeight="1" x14ac:dyDescent="0.2">
      <c r="B466" s="106">
        <v>455</v>
      </c>
      <c r="C466" s="153"/>
      <c r="D466" s="184"/>
      <c r="E466" s="184"/>
      <c r="F466" s="185"/>
      <c r="G466" s="166" t="str">
        <f t="shared" si="105"/>
        <v/>
      </c>
      <c r="H466" s="48"/>
      <c r="I466" s="17"/>
      <c r="J466" s="140" t="str">
        <f t="shared" si="106"/>
        <v/>
      </c>
      <c r="K466" s="112"/>
      <c r="L466" s="108"/>
      <c r="M466" s="108"/>
      <c r="N466" s="108"/>
      <c r="O466" s="18" t="str" cm="1">
        <f t="array" ref="O466">IF(K466="","",IF($O$11="Bester",LARGE(K466:N466,1),IF(AND(M466="",N466=""),"",SUM(LARGE(K466:N466,{1;2;3})))))</f>
        <v/>
      </c>
      <c r="P466" s="140" t="str">
        <f t="shared" si="107"/>
        <v/>
      </c>
      <c r="Q466" s="112"/>
      <c r="R466" s="114"/>
      <c r="S466" s="114"/>
      <c r="T466" s="114"/>
      <c r="U466" s="19" t="str" cm="1">
        <f t="array" ref="U466">IF(Q466="","",IF($U$11="Bester",LARGE(Q466:T466,1),IF(AND(S466="",T466=""),"",SUM(LARGE(Q466:T466,{1;2;3})))))</f>
        <v/>
      </c>
      <c r="V466" s="140" t="str">
        <f t="shared" si="108"/>
        <v/>
      </c>
      <c r="W466" s="17"/>
      <c r="X466" s="140" t="str">
        <f t="shared" si="109"/>
        <v/>
      </c>
      <c r="Y466" s="21"/>
      <c r="Z466" s="26" t="str">
        <f t="shared" si="101"/>
        <v/>
      </c>
      <c r="AA466" s="27" t="str">
        <f t="shared" si="102"/>
        <v/>
      </c>
      <c r="AB466" s="27" t="str">
        <f t="shared" si="103"/>
        <v/>
      </c>
      <c r="AC466" s="25" t="str">
        <f t="shared" si="104"/>
        <v/>
      </c>
      <c r="AD466" s="19" t="str">
        <f t="shared" si="110"/>
        <v/>
      </c>
      <c r="AE466" s="142" t="str">
        <f t="shared" si="111"/>
        <v/>
      </c>
      <c r="AF466" s="28" t="str">
        <f t="shared" si="112"/>
        <v/>
      </c>
      <c r="AG466" s="29" t="str">
        <f t="shared" si="113"/>
        <v/>
      </c>
      <c r="AH466" s="30" t="str">
        <f t="shared" si="114"/>
        <v/>
      </c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</row>
    <row r="467" spans="2:49" ht="18" customHeight="1" x14ac:dyDescent="0.2">
      <c r="B467" s="106">
        <v>456</v>
      </c>
      <c r="C467" s="153"/>
      <c r="D467" s="184"/>
      <c r="E467" s="184"/>
      <c r="F467" s="185"/>
      <c r="G467" s="166" t="str">
        <f t="shared" si="105"/>
        <v/>
      </c>
      <c r="H467" s="48"/>
      <c r="I467" s="17"/>
      <c r="J467" s="140" t="str">
        <f t="shared" si="106"/>
        <v/>
      </c>
      <c r="K467" s="112"/>
      <c r="L467" s="108"/>
      <c r="M467" s="108"/>
      <c r="N467" s="108"/>
      <c r="O467" s="18" t="str" cm="1">
        <f t="array" ref="O467">IF(K467="","",IF($O$11="Bester",LARGE(K467:N467,1),IF(AND(M467="",N467=""),"",SUM(LARGE(K467:N467,{1;2;3})))))</f>
        <v/>
      </c>
      <c r="P467" s="140" t="str">
        <f t="shared" si="107"/>
        <v/>
      </c>
      <c r="Q467" s="112"/>
      <c r="R467" s="114"/>
      <c r="S467" s="114"/>
      <c r="T467" s="114"/>
      <c r="U467" s="19" t="str" cm="1">
        <f t="array" ref="U467">IF(Q467="","",IF($U$11="Bester",LARGE(Q467:T467,1),IF(AND(S467="",T467=""),"",SUM(LARGE(Q467:T467,{1;2;3})))))</f>
        <v/>
      </c>
      <c r="V467" s="140" t="str">
        <f t="shared" si="108"/>
        <v/>
      </c>
      <c r="W467" s="17"/>
      <c r="X467" s="140" t="str">
        <f t="shared" si="109"/>
        <v/>
      </c>
      <c r="Y467" s="21"/>
      <c r="Z467" s="26" t="str">
        <f t="shared" si="101"/>
        <v/>
      </c>
      <c r="AA467" s="27" t="str">
        <f t="shared" si="102"/>
        <v/>
      </c>
      <c r="AB467" s="27" t="str">
        <f t="shared" si="103"/>
        <v/>
      </c>
      <c r="AC467" s="25" t="str">
        <f t="shared" si="104"/>
        <v/>
      </c>
      <c r="AD467" s="19" t="str">
        <f t="shared" si="110"/>
        <v/>
      </c>
      <c r="AE467" s="142" t="str">
        <f t="shared" si="111"/>
        <v/>
      </c>
      <c r="AF467" s="28" t="str">
        <f t="shared" si="112"/>
        <v/>
      </c>
      <c r="AG467" s="29" t="str">
        <f t="shared" si="113"/>
        <v/>
      </c>
      <c r="AH467" s="30" t="str">
        <f t="shared" si="114"/>
        <v/>
      </c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</row>
    <row r="468" spans="2:49" ht="18" customHeight="1" x14ac:dyDescent="0.2">
      <c r="B468" s="106">
        <v>457</v>
      </c>
      <c r="C468" s="153"/>
      <c r="D468" s="184"/>
      <c r="E468" s="184"/>
      <c r="F468" s="185"/>
      <c r="G468" s="166" t="str">
        <f t="shared" si="105"/>
        <v/>
      </c>
      <c r="H468" s="48"/>
      <c r="I468" s="17"/>
      <c r="J468" s="140" t="str">
        <f t="shared" si="106"/>
        <v/>
      </c>
      <c r="K468" s="112"/>
      <c r="L468" s="108"/>
      <c r="M468" s="108"/>
      <c r="N468" s="108"/>
      <c r="O468" s="18" t="str" cm="1">
        <f t="array" ref="O468">IF(K468="","",IF($O$11="Bester",LARGE(K468:N468,1),IF(AND(M468="",N468=""),"",SUM(LARGE(K468:N468,{1;2;3})))))</f>
        <v/>
      </c>
      <c r="P468" s="140" t="str">
        <f t="shared" si="107"/>
        <v/>
      </c>
      <c r="Q468" s="112"/>
      <c r="R468" s="114"/>
      <c r="S468" s="114"/>
      <c r="T468" s="114"/>
      <c r="U468" s="19" t="str" cm="1">
        <f t="array" ref="U468">IF(Q468="","",IF($U$11="Bester",LARGE(Q468:T468,1),IF(AND(S468="",T468=""),"",SUM(LARGE(Q468:T468,{1;2;3})))))</f>
        <v/>
      </c>
      <c r="V468" s="140" t="str">
        <f t="shared" si="108"/>
        <v/>
      </c>
      <c r="W468" s="17"/>
      <c r="X468" s="140" t="str">
        <f t="shared" si="109"/>
        <v/>
      </c>
      <c r="Y468" s="21"/>
      <c r="Z468" s="26" t="str">
        <f t="shared" si="101"/>
        <v/>
      </c>
      <c r="AA468" s="27" t="str">
        <f t="shared" si="102"/>
        <v/>
      </c>
      <c r="AB468" s="27" t="str">
        <f t="shared" si="103"/>
        <v/>
      </c>
      <c r="AC468" s="25" t="str">
        <f t="shared" si="104"/>
        <v/>
      </c>
      <c r="AD468" s="19" t="str">
        <f t="shared" si="110"/>
        <v/>
      </c>
      <c r="AE468" s="142" t="str">
        <f t="shared" si="111"/>
        <v/>
      </c>
      <c r="AF468" s="28" t="str">
        <f t="shared" si="112"/>
        <v/>
      </c>
      <c r="AG468" s="29" t="str">
        <f t="shared" si="113"/>
        <v/>
      </c>
      <c r="AH468" s="30" t="str">
        <f t="shared" si="114"/>
        <v/>
      </c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</row>
    <row r="469" spans="2:49" ht="18" customHeight="1" x14ac:dyDescent="0.2">
      <c r="B469" s="106">
        <v>458</v>
      </c>
      <c r="C469" s="153"/>
      <c r="D469" s="184"/>
      <c r="E469" s="184"/>
      <c r="F469" s="185"/>
      <c r="G469" s="166" t="str">
        <f t="shared" si="105"/>
        <v/>
      </c>
      <c r="H469" s="48"/>
      <c r="I469" s="17"/>
      <c r="J469" s="140" t="str">
        <f t="shared" si="106"/>
        <v/>
      </c>
      <c r="K469" s="112"/>
      <c r="L469" s="108"/>
      <c r="M469" s="108"/>
      <c r="N469" s="108"/>
      <c r="O469" s="18" t="str" cm="1">
        <f t="array" ref="O469">IF(K469="","",IF($O$11="Bester",LARGE(K469:N469,1),IF(AND(M469="",N469=""),"",SUM(LARGE(K469:N469,{1;2;3})))))</f>
        <v/>
      </c>
      <c r="P469" s="140" t="str">
        <f t="shared" si="107"/>
        <v/>
      </c>
      <c r="Q469" s="112"/>
      <c r="R469" s="114"/>
      <c r="S469" s="114"/>
      <c r="T469" s="114"/>
      <c r="U469" s="19" t="str" cm="1">
        <f t="array" ref="U469">IF(Q469="","",IF($U$11="Bester",LARGE(Q469:T469,1),IF(AND(S469="",T469=""),"",SUM(LARGE(Q469:T469,{1;2;3})))))</f>
        <v/>
      </c>
      <c r="V469" s="140" t="str">
        <f t="shared" si="108"/>
        <v/>
      </c>
      <c r="W469" s="17"/>
      <c r="X469" s="140" t="str">
        <f t="shared" si="109"/>
        <v/>
      </c>
      <c r="Y469" s="21"/>
      <c r="Z469" s="26" t="str">
        <f t="shared" si="101"/>
        <v/>
      </c>
      <c r="AA469" s="27" t="str">
        <f t="shared" si="102"/>
        <v/>
      </c>
      <c r="AB469" s="27" t="str">
        <f t="shared" si="103"/>
        <v/>
      </c>
      <c r="AC469" s="25" t="str">
        <f t="shared" si="104"/>
        <v/>
      </c>
      <c r="AD469" s="19" t="str">
        <f t="shared" si="110"/>
        <v/>
      </c>
      <c r="AE469" s="142" t="str">
        <f t="shared" si="111"/>
        <v/>
      </c>
      <c r="AF469" s="28" t="str">
        <f t="shared" si="112"/>
        <v/>
      </c>
      <c r="AG469" s="29" t="str">
        <f t="shared" si="113"/>
        <v/>
      </c>
      <c r="AH469" s="30" t="str">
        <f t="shared" si="114"/>
        <v/>
      </c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</row>
    <row r="470" spans="2:49" ht="18" customHeight="1" x14ac:dyDescent="0.2">
      <c r="B470" s="106">
        <v>459</v>
      </c>
      <c r="C470" s="153"/>
      <c r="D470" s="184"/>
      <c r="E470" s="184"/>
      <c r="F470" s="185"/>
      <c r="G470" s="166" t="str">
        <f t="shared" si="105"/>
        <v/>
      </c>
      <c r="H470" s="48"/>
      <c r="I470" s="17"/>
      <c r="J470" s="140" t="str">
        <f t="shared" si="106"/>
        <v/>
      </c>
      <c r="K470" s="112"/>
      <c r="L470" s="108"/>
      <c r="M470" s="108"/>
      <c r="N470" s="108"/>
      <c r="O470" s="18" t="str" cm="1">
        <f t="array" ref="O470">IF(K470="","",IF($O$11="Bester",LARGE(K470:N470,1),IF(AND(M470="",N470=""),"",SUM(LARGE(K470:N470,{1;2;3})))))</f>
        <v/>
      </c>
      <c r="P470" s="140" t="str">
        <f t="shared" si="107"/>
        <v/>
      </c>
      <c r="Q470" s="112"/>
      <c r="R470" s="114"/>
      <c r="S470" s="114"/>
      <c r="T470" s="114"/>
      <c r="U470" s="19" t="str" cm="1">
        <f t="array" ref="U470">IF(Q470="","",IF($U$11="Bester",LARGE(Q470:T470,1),IF(AND(S470="",T470=""),"",SUM(LARGE(Q470:T470,{1;2;3})))))</f>
        <v/>
      </c>
      <c r="V470" s="140" t="str">
        <f t="shared" si="108"/>
        <v/>
      </c>
      <c r="W470" s="17"/>
      <c r="X470" s="140" t="str">
        <f t="shared" si="109"/>
        <v/>
      </c>
      <c r="Y470" s="21"/>
      <c r="Z470" s="26" t="str">
        <f t="shared" si="101"/>
        <v/>
      </c>
      <c r="AA470" s="27" t="str">
        <f t="shared" si="102"/>
        <v/>
      </c>
      <c r="AB470" s="27" t="str">
        <f t="shared" si="103"/>
        <v/>
      </c>
      <c r="AC470" s="25" t="str">
        <f t="shared" si="104"/>
        <v/>
      </c>
      <c r="AD470" s="19" t="str">
        <f t="shared" si="110"/>
        <v/>
      </c>
      <c r="AE470" s="142" t="str">
        <f t="shared" si="111"/>
        <v/>
      </c>
      <c r="AF470" s="28" t="str">
        <f t="shared" si="112"/>
        <v/>
      </c>
      <c r="AG470" s="29" t="str">
        <f t="shared" si="113"/>
        <v/>
      </c>
      <c r="AH470" s="30" t="str">
        <f t="shared" si="114"/>
        <v/>
      </c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</row>
    <row r="471" spans="2:49" ht="18" customHeight="1" x14ac:dyDescent="0.2">
      <c r="B471" s="106">
        <v>460</v>
      </c>
      <c r="C471" s="153"/>
      <c r="D471" s="184"/>
      <c r="E471" s="184"/>
      <c r="F471" s="185"/>
      <c r="G471" s="166" t="str">
        <f t="shared" si="105"/>
        <v/>
      </c>
      <c r="H471" s="48"/>
      <c r="I471" s="17"/>
      <c r="J471" s="140" t="str">
        <f t="shared" si="106"/>
        <v/>
      </c>
      <c r="K471" s="112"/>
      <c r="L471" s="108"/>
      <c r="M471" s="108"/>
      <c r="N471" s="108"/>
      <c r="O471" s="18" t="str" cm="1">
        <f t="array" ref="O471">IF(K471="","",IF($O$11="Bester",LARGE(K471:N471,1),IF(AND(M471="",N471=""),"",SUM(LARGE(K471:N471,{1;2;3})))))</f>
        <v/>
      </c>
      <c r="P471" s="140" t="str">
        <f t="shared" si="107"/>
        <v/>
      </c>
      <c r="Q471" s="112"/>
      <c r="R471" s="114"/>
      <c r="S471" s="114"/>
      <c r="T471" s="114"/>
      <c r="U471" s="19" t="str" cm="1">
        <f t="array" ref="U471">IF(Q471="","",IF($U$11="Bester",LARGE(Q471:T471,1),IF(AND(S471="",T471=""),"",SUM(LARGE(Q471:T471,{1;2;3})))))</f>
        <v/>
      </c>
      <c r="V471" s="140" t="str">
        <f t="shared" si="108"/>
        <v/>
      </c>
      <c r="W471" s="17"/>
      <c r="X471" s="140" t="str">
        <f t="shared" si="109"/>
        <v/>
      </c>
      <c r="Y471" s="21"/>
      <c r="Z471" s="26" t="str">
        <f t="shared" si="101"/>
        <v/>
      </c>
      <c r="AA471" s="27" t="str">
        <f t="shared" si="102"/>
        <v/>
      </c>
      <c r="AB471" s="27" t="str">
        <f t="shared" si="103"/>
        <v/>
      </c>
      <c r="AC471" s="25" t="str">
        <f t="shared" si="104"/>
        <v/>
      </c>
      <c r="AD471" s="19" t="str">
        <f t="shared" si="110"/>
        <v/>
      </c>
      <c r="AE471" s="142" t="str">
        <f t="shared" si="111"/>
        <v/>
      </c>
      <c r="AF471" s="28" t="str">
        <f t="shared" si="112"/>
        <v/>
      </c>
      <c r="AG471" s="29" t="str">
        <f t="shared" si="113"/>
        <v/>
      </c>
      <c r="AH471" s="30" t="str">
        <f t="shared" si="114"/>
        <v/>
      </c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</row>
    <row r="472" spans="2:49" ht="18" customHeight="1" x14ac:dyDescent="0.2">
      <c r="B472" s="106">
        <v>461</v>
      </c>
      <c r="C472" s="153"/>
      <c r="D472" s="184"/>
      <c r="E472" s="184"/>
      <c r="F472" s="185"/>
      <c r="G472" s="166" t="str">
        <f t="shared" si="105"/>
        <v/>
      </c>
      <c r="H472" s="48"/>
      <c r="I472" s="17"/>
      <c r="J472" s="140" t="str">
        <f t="shared" si="106"/>
        <v/>
      </c>
      <c r="K472" s="112"/>
      <c r="L472" s="108"/>
      <c r="M472" s="108"/>
      <c r="N472" s="108"/>
      <c r="O472" s="18" t="str" cm="1">
        <f t="array" ref="O472">IF(K472="","",IF($O$11="Bester",LARGE(K472:N472,1),IF(AND(M472="",N472=""),"",SUM(LARGE(K472:N472,{1;2;3})))))</f>
        <v/>
      </c>
      <c r="P472" s="140" t="str">
        <f t="shared" si="107"/>
        <v/>
      </c>
      <c r="Q472" s="112"/>
      <c r="R472" s="114"/>
      <c r="S472" s="114"/>
      <c r="T472" s="114"/>
      <c r="U472" s="19" t="str" cm="1">
        <f t="array" ref="U472">IF(Q472="","",IF($U$11="Bester",LARGE(Q472:T472,1),IF(AND(S472="",T472=""),"",SUM(LARGE(Q472:T472,{1;2;3})))))</f>
        <v/>
      </c>
      <c r="V472" s="140" t="str">
        <f t="shared" si="108"/>
        <v/>
      </c>
      <c r="W472" s="17"/>
      <c r="X472" s="140" t="str">
        <f t="shared" si="109"/>
        <v/>
      </c>
      <c r="Y472" s="21"/>
      <c r="Z472" s="26" t="str">
        <f t="shared" si="101"/>
        <v/>
      </c>
      <c r="AA472" s="27" t="str">
        <f t="shared" si="102"/>
        <v/>
      </c>
      <c r="AB472" s="27" t="str">
        <f t="shared" si="103"/>
        <v/>
      </c>
      <c r="AC472" s="25" t="str">
        <f t="shared" si="104"/>
        <v/>
      </c>
      <c r="AD472" s="19" t="str">
        <f t="shared" si="110"/>
        <v/>
      </c>
      <c r="AE472" s="142" t="str">
        <f t="shared" si="111"/>
        <v/>
      </c>
      <c r="AF472" s="28" t="str">
        <f t="shared" si="112"/>
        <v/>
      </c>
      <c r="AG472" s="29" t="str">
        <f t="shared" si="113"/>
        <v/>
      </c>
      <c r="AH472" s="30" t="str">
        <f t="shared" si="114"/>
        <v/>
      </c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</row>
    <row r="473" spans="2:49" ht="18" customHeight="1" x14ac:dyDescent="0.2">
      <c r="B473" s="106">
        <v>462</v>
      </c>
      <c r="C473" s="153"/>
      <c r="D473" s="184"/>
      <c r="E473" s="184"/>
      <c r="F473" s="185"/>
      <c r="G473" s="166" t="str">
        <f t="shared" si="105"/>
        <v/>
      </c>
      <c r="H473" s="48"/>
      <c r="I473" s="17"/>
      <c r="J473" s="140" t="str">
        <f t="shared" si="106"/>
        <v/>
      </c>
      <c r="K473" s="112"/>
      <c r="L473" s="108"/>
      <c r="M473" s="108"/>
      <c r="N473" s="108"/>
      <c r="O473" s="18" t="str" cm="1">
        <f t="array" ref="O473">IF(K473="","",IF($O$11="Bester",LARGE(K473:N473,1),IF(AND(M473="",N473=""),"",SUM(LARGE(K473:N473,{1;2;3})))))</f>
        <v/>
      </c>
      <c r="P473" s="140" t="str">
        <f t="shared" si="107"/>
        <v/>
      </c>
      <c r="Q473" s="112"/>
      <c r="R473" s="114"/>
      <c r="S473" s="114"/>
      <c r="T473" s="114"/>
      <c r="U473" s="19" t="str" cm="1">
        <f t="array" ref="U473">IF(Q473="","",IF($U$11="Bester",LARGE(Q473:T473,1),IF(AND(S473="",T473=""),"",SUM(LARGE(Q473:T473,{1;2;3})))))</f>
        <v/>
      </c>
      <c r="V473" s="140" t="str">
        <f t="shared" si="108"/>
        <v/>
      </c>
      <c r="W473" s="17"/>
      <c r="X473" s="140" t="str">
        <f t="shared" si="109"/>
        <v/>
      </c>
      <c r="Y473" s="21"/>
      <c r="Z473" s="26" t="str">
        <f t="shared" si="101"/>
        <v/>
      </c>
      <c r="AA473" s="27" t="str">
        <f t="shared" si="102"/>
        <v/>
      </c>
      <c r="AB473" s="27" t="str">
        <f t="shared" si="103"/>
        <v/>
      </c>
      <c r="AC473" s="25" t="str">
        <f t="shared" si="104"/>
        <v/>
      </c>
      <c r="AD473" s="19" t="str">
        <f t="shared" si="110"/>
        <v/>
      </c>
      <c r="AE473" s="142" t="str">
        <f t="shared" si="111"/>
        <v/>
      </c>
      <c r="AF473" s="28" t="str">
        <f t="shared" si="112"/>
        <v/>
      </c>
      <c r="AG473" s="29" t="str">
        <f t="shared" si="113"/>
        <v/>
      </c>
      <c r="AH473" s="30" t="str">
        <f t="shared" si="114"/>
        <v/>
      </c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</row>
    <row r="474" spans="2:49" ht="18" customHeight="1" x14ac:dyDescent="0.2">
      <c r="B474" s="106">
        <v>463</v>
      </c>
      <c r="C474" s="153"/>
      <c r="D474" s="184"/>
      <c r="E474" s="184"/>
      <c r="F474" s="185"/>
      <c r="G474" s="166" t="str">
        <f t="shared" si="105"/>
        <v/>
      </c>
      <c r="H474" s="48"/>
      <c r="I474" s="17"/>
      <c r="J474" s="140" t="str">
        <f t="shared" si="106"/>
        <v/>
      </c>
      <c r="K474" s="112"/>
      <c r="L474" s="108"/>
      <c r="M474" s="108"/>
      <c r="N474" s="108"/>
      <c r="O474" s="18" t="str" cm="1">
        <f t="array" ref="O474">IF(K474="","",IF($O$11="Bester",LARGE(K474:N474,1),IF(AND(M474="",N474=""),"",SUM(LARGE(K474:N474,{1;2;3})))))</f>
        <v/>
      </c>
      <c r="P474" s="140" t="str">
        <f t="shared" si="107"/>
        <v/>
      </c>
      <c r="Q474" s="112"/>
      <c r="R474" s="114"/>
      <c r="S474" s="114"/>
      <c r="T474" s="114"/>
      <c r="U474" s="19" t="str" cm="1">
        <f t="array" ref="U474">IF(Q474="","",IF($U$11="Bester",LARGE(Q474:T474,1),IF(AND(S474="",T474=""),"",SUM(LARGE(Q474:T474,{1;2;3})))))</f>
        <v/>
      </c>
      <c r="V474" s="140" t="str">
        <f t="shared" si="108"/>
        <v/>
      </c>
      <c r="W474" s="17"/>
      <c r="X474" s="140" t="str">
        <f t="shared" si="109"/>
        <v/>
      </c>
      <c r="Y474" s="21"/>
      <c r="Z474" s="26" t="str">
        <f t="shared" si="101"/>
        <v/>
      </c>
      <c r="AA474" s="27" t="str">
        <f t="shared" si="102"/>
        <v/>
      </c>
      <c r="AB474" s="27" t="str">
        <f t="shared" si="103"/>
        <v/>
      </c>
      <c r="AC474" s="25" t="str">
        <f t="shared" si="104"/>
        <v/>
      </c>
      <c r="AD474" s="19" t="str">
        <f t="shared" si="110"/>
        <v/>
      </c>
      <c r="AE474" s="142" t="str">
        <f t="shared" si="111"/>
        <v/>
      </c>
      <c r="AF474" s="28" t="str">
        <f t="shared" si="112"/>
        <v/>
      </c>
      <c r="AG474" s="29" t="str">
        <f t="shared" si="113"/>
        <v/>
      </c>
      <c r="AH474" s="30" t="str">
        <f t="shared" si="114"/>
        <v/>
      </c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</row>
    <row r="475" spans="2:49" ht="18" customHeight="1" x14ac:dyDescent="0.2">
      <c r="B475" s="106">
        <v>464</v>
      </c>
      <c r="C475" s="153"/>
      <c r="D475" s="184"/>
      <c r="E475" s="184"/>
      <c r="F475" s="185"/>
      <c r="G475" s="166" t="str">
        <f t="shared" si="105"/>
        <v/>
      </c>
      <c r="H475" s="48"/>
      <c r="I475" s="17"/>
      <c r="J475" s="140" t="str">
        <f t="shared" si="106"/>
        <v/>
      </c>
      <c r="K475" s="112"/>
      <c r="L475" s="108"/>
      <c r="M475" s="108"/>
      <c r="N475" s="108"/>
      <c r="O475" s="18" t="str" cm="1">
        <f t="array" ref="O475">IF(K475="","",IF($O$11="Bester",LARGE(K475:N475,1),IF(AND(M475="",N475=""),"",SUM(LARGE(K475:N475,{1;2;3})))))</f>
        <v/>
      </c>
      <c r="P475" s="140" t="str">
        <f t="shared" si="107"/>
        <v/>
      </c>
      <c r="Q475" s="112"/>
      <c r="R475" s="114"/>
      <c r="S475" s="114"/>
      <c r="T475" s="114"/>
      <c r="U475" s="19" t="str" cm="1">
        <f t="array" ref="U475">IF(Q475="","",IF($U$11="Bester",LARGE(Q475:T475,1),IF(AND(S475="",T475=""),"",SUM(LARGE(Q475:T475,{1;2;3})))))</f>
        <v/>
      </c>
      <c r="V475" s="140" t="str">
        <f t="shared" si="108"/>
        <v/>
      </c>
      <c r="W475" s="17"/>
      <c r="X475" s="140" t="str">
        <f t="shared" si="109"/>
        <v/>
      </c>
      <c r="Y475" s="21"/>
      <c r="Z475" s="26" t="str">
        <f t="shared" si="101"/>
        <v/>
      </c>
      <c r="AA475" s="27" t="str">
        <f t="shared" si="102"/>
        <v/>
      </c>
      <c r="AB475" s="27" t="str">
        <f t="shared" si="103"/>
        <v/>
      </c>
      <c r="AC475" s="25" t="str">
        <f t="shared" si="104"/>
        <v/>
      </c>
      <c r="AD475" s="19" t="str">
        <f t="shared" si="110"/>
        <v/>
      </c>
      <c r="AE475" s="142" t="str">
        <f t="shared" si="111"/>
        <v/>
      </c>
      <c r="AF475" s="28" t="str">
        <f t="shared" si="112"/>
        <v/>
      </c>
      <c r="AG475" s="29" t="str">
        <f t="shared" si="113"/>
        <v/>
      </c>
      <c r="AH475" s="30" t="str">
        <f t="shared" si="114"/>
        <v/>
      </c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</row>
    <row r="476" spans="2:49" ht="18" customHeight="1" x14ac:dyDescent="0.2">
      <c r="B476" s="106">
        <v>465</v>
      </c>
      <c r="C476" s="153"/>
      <c r="D476" s="184"/>
      <c r="E476" s="184"/>
      <c r="F476" s="185"/>
      <c r="G476" s="166" t="str">
        <f t="shared" si="105"/>
        <v/>
      </c>
      <c r="H476" s="48"/>
      <c r="I476" s="17"/>
      <c r="J476" s="140" t="str">
        <f t="shared" si="106"/>
        <v/>
      </c>
      <c r="K476" s="112"/>
      <c r="L476" s="108"/>
      <c r="M476" s="108"/>
      <c r="N476" s="108"/>
      <c r="O476" s="18" t="str" cm="1">
        <f t="array" ref="O476">IF(K476="","",IF($O$11="Bester",LARGE(K476:N476,1),IF(AND(M476="",N476=""),"",SUM(LARGE(K476:N476,{1;2;3})))))</f>
        <v/>
      </c>
      <c r="P476" s="140" t="str">
        <f t="shared" si="107"/>
        <v/>
      </c>
      <c r="Q476" s="112"/>
      <c r="R476" s="114"/>
      <c r="S476" s="114"/>
      <c r="T476" s="114"/>
      <c r="U476" s="19" t="str" cm="1">
        <f t="array" ref="U476">IF(Q476="","",IF($U$11="Bester",LARGE(Q476:T476,1),IF(AND(S476="",T476=""),"",SUM(LARGE(Q476:T476,{1;2;3})))))</f>
        <v/>
      </c>
      <c r="V476" s="140" t="str">
        <f t="shared" si="108"/>
        <v/>
      </c>
      <c r="W476" s="17"/>
      <c r="X476" s="140" t="str">
        <f t="shared" si="109"/>
        <v/>
      </c>
      <c r="Y476" s="21"/>
      <c r="Z476" s="26" t="str">
        <f t="shared" si="101"/>
        <v/>
      </c>
      <c r="AA476" s="27" t="str">
        <f t="shared" si="102"/>
        <v/>
      </c>
      <c r="AB476" s="27" t="str">
        <f t="shared" si="103"/>
        <v/>
      </c>
      <c r="AC476" s="25" t="str">
        <f t="shared" si="104"/>
        <v/>
      </c>
      <c r="AD476" s="19" t="str">
        <f t="shared" si="110"/>
        <v/>
      </c>
      <c r="AE476" s="142" t="str">
        <f t="shared" si="111"/>
        <v/>
      </c>
      <c r="AF476" s="28" t="str">
        <f t="shared" si="112"/>
        <v/>
      </c>
      <c r="AG476" s="29" t="str">
        <f t="shared" si="113"/>
        <v/>
      </c>
      <c r="AH476" s="30" t="str">
        <f t="shared" si="114"/>
        <v/>
      </c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</row>
    <row r="477" spans="2:49" ht="18" customHeight="1" x14ac:dyDescent="0.2">
      <c r="B477" s="106">
        <v>466</v>
      </c>
      <c r="C477" s="153"/>
      <c r="D477" s="184"/>
      <c r="E477" s="184"/>
      <c r="F477" s="185"/>
      <c r="G477" s="166" t="str">
        <f t="shared" si="105"/>
        <v/>
      </c>
      <c r="H477" s="48"/>
      <c r="I477" s="17"/>
      <c r="J477" s="140" t="str">
        <f t="shared" si="106"/>
        <v/>
      </c>
      <c r="K477" s="112"/>
      <c r="L477" s="108"/>
      <c r="M477" s="108"/>
      <c r="N477" s="108"/>
      <c r="O477" s="18" t="str" cm="1">
        <f t="array" ref="O477">IF(K477="","",IF($O$11="Bester",LARGE(K477:N477,1),IF(AND(M477="",N477=""),"",SUM(LARGE(K477:N477,{1;2;3})))))</f>
        <v/>
      </c>
      <c r="P477" s="140" t="str">
        <f t="shared" si="107"/>
        <v/>
      </c>
      <c r="Q477" s="112"/>
      <c r="R477" s="114"/>
      <c r="S477" s="114"/>
      <c r="T477" s="114"/>
      <c r="U477" s="19" t="str" cm="1">
        <f t="array" ref="U477">IF(Q477="","",IF($U$11="Bester",LARGE(Q477:T477,1),IF(AND(S477="",T477=""),"",SUM(LARGE(Q477:T477,{1;2;3})))))</f>
        <v/>
      </c>
      <c r="V477" s="140" t="str">
        <f t="shared" si="108"/>
        <v/>
      </c>
      <c r="W477" s="17"/>
      <c r="X477" s="140" t="str">
        <f t="shared" si="109"/>
        <v/>
      </c>
      <c r="Y477" s="21"/>
      <c r="Z477" s="26" t="str">
        <f t="shared" si="101"/>
        <v/>
      </c>
      <c r="AA477" s="27" t="str">
        <f t="shared" si="102"/>
        <v/>
      </c>
      <c r="AB477" s="27" t="str">
        <f t="shared" si="103"/>
        <v/>
      </c>
      <c r="AC477" s="25" t="str">
        <f t="shared" si="104"/>
        <v/>
      </c>
      <c r="AD477" s="19" t="str">
        <f t="shared" si="110"/>
        <v/>
      </c>
      <c r="AE477" s="142" t="str">
        <f t="shared" si="111"/>
        <v/>
      </c>
      <c r="AF477" s="28" t="str">
        <f t="shared" si="112"/>
        <v/>
      </c>
      <c r="AG477" s="29" t="str">
        <f t="shared" si="113"/>
        <v/>
      </c>
      <c r="AH477" s="30" t="str">
        <f t="shared" si="114"/>
        <v/>
      </c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</row>
    <row r="478" spans="2:49" ht="18" customHeight="1" x14ac:dyDescent="0.2">
      <c r="B478" s="106">
        <v>467</v>
      </c>
      <c r="C478" s="153"/>
      <c r="D478" s="184"/>
      <c r="E478" s="184"/>
      <c r="F478" s="185"/>
      <c r="G478" s="166" t="str">
        <f t="shared" si="105"/>
        <v/>
      </c>
      <c r="H478" s="48"/>
      <c r="I478" s="17"/>
      <c r="J478" s="140" t="str">
        <f t="shared" si="106"/>
        <v/>
      </c>
      <c r="K478" s="112"/>
      <c r="L478" s="108"/>
      <c r="M478" s="108"/>
      <c r="N478" s="108"/>
      <c r="O478" s="18" t="str" cm="1">
        <f t="array" ref="O478">IF(K478="","",IF($O$11="Bester",LARGE(K478:N478,1),IF(AND(M478="",N478=""),"",SUM(LARGE(K478:N478,{1;2;3})))))</f>
        <v/>
      </c>
      <c r="P478" s="140" t="str">
        <f t="shared" si="107"/>
        <v/>
      </c>
      <c r="Q478" s="112"/>
      <c r="R478" s="114"/>
      <c r="S478" s="114"/>
      <c r="T478" s="114"/>
      <c r="U478" s="19" t="str" cm="1">
        <f t="array" ref="U478">IF(Q478="","",IF($U$11="Bester",LARGE(Q478:T478,1),IF(AND(S478="",T478=""),"",SUM(LARGE(Q478:T478,{1;2;3})))))</f>
        <v/>
      </c>
      <c r="V478" s="140" t="str">
        <f t="shared" si="108"/>
        <v/>
      </c>
      <c r="W478" s="17"/>
      <c r="X478" s="140" t="str">
        <f t="shared" si="109"/>
        <v/>
      </c>
      <c r="Y478" s="21"/>
      <c r="Z478" s="26" t="str">
        <f t="shared" si="101"/>
        <v/>
      </c>
      <c r="AA478" s="27" t="str">
        <f t="shared" si="102"/>
        <v/>
      </c>
      <c r="AB478" s="27" t="str">
        <f t="shared" si="103"/>
        <v/>
      </c>
      <c r="AC478" s="25" t="str">
        <f t="shared" si="104"/>
        <v/>
      </c>
      <c r="AD478" s="19" t="str">
        <f t="shared" si="110"/>
        <v/>
      </c>
      <c r="AE478" s="142" t="str">
        <f t="shared" si="111"/>
        <v/>
      </c>
      <c r="AF478" s="28" t="str">
        <f t="shared" si="112"/>
        <v/>
      </c>
      <c r="AG478" s="29" t="str">
        <f t="shared" si="113"/>
        <v/>
      </c>
      <c r="AH478" s="30" t="str">
        <f t="shared" si="114"/>
        <v/>
      </c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</row>
    <row r="479" spans="2:49" ht="18" customHeight="1" x14ac:dyDescent="0.2">
      <c r="B479" s="106">
        <v>468</v>
      </c>
      <c r="C479" s="153"/>
      <c r="D479" s="184"/>
      <c r="E479" s="184"/>
      <c r="F479" s="185"/>
      <c r="G479" s="166" t="str">
        <f t="shared" si="105"/>
        <v/>
      </c>
      <c r="H479" s="48"/>
      <c r="I479" s="17"/>
      <c r="J479" s="140" t="str">
        <f t="shared" si="106"/>
        <v/>
      </c>
      <c r="K479" s="112"/>
      <c r="L479" s="108"/>
      <c r="M479" s="108"/>
      <c r="N479" s="108"/>
      <c r="O479" s="18" t="str" cm="1">
        <f t="array" ref="O479">IF(K479="","",IF($O$11="Bester",LARGE(K479:N479,1),IF(AND(M479="",N479=""),"",SUM(LARGE(K479:N479,{1;2;3})))))</f>
        <v/>
      </c>
      <c r="P479" s="140" t="str">
        <f t="shared" si="107"/>
        <v/>
      </c>
      <c r="Q479" s="112"/>
      <c r="R479" s="114"/>
      <c r="S479" s="114"/>
      <c r="T479" s="114"/>
      <c r="U479" s="19" t="str" cm="1">
        <f t="array" ref="U479">IF(Q479="","",IF($U$11="Bester",LARGE(Q479:T479,1),IF(AND(S479="",T479=""),"",SUM(LARGE(Q479:T479,{1;2;3})))))</f>
        <v/>
      </c>
      <c r="V479" s="140" t="str">
        <f t="shared" si="108"/>
        <v/>
      </c>
      <c r="W479" s="17"/>
      <c r="X479" s="140" t="str">
        <f t="shared" si="109"/>
        <v/>
      </c>
      <c r="Y479" s="21"/>
      <c r="Z479" s="26" t="str">
        <f t="shared" si="101"/>
        <v/>
      </c>
      <c r="AA479" s="27" t="str">
        <f t="shared" si="102"/>
        <v/>
      </c>
      <c r="AB479" s="27" t="str">
        <f t="shared" si="103"/>
        <v/>
      </c>
      <c r="AC479" s="25" t="str">
        <f t="shared" si="104"/>
        <v/>
      </c>
      <c r="AD479" s="19" t="str">
        <f t="shared" si="110"/>
        <v/>
      </c>
      <c r="AE479" s="142" t="str">
        <f t="shared" si="111"/>
        <v/>
      </c>
      <c r="AF479" s="28" t="str">
        <f t="shared" si="112"/>
        <v/>
      </c>
      <c r="AG479" s="29" t="str">
        <f t="shared" si="113"/>
        <v/>
      </c>
      <c r="AH479" s="30" t="str">
        <f t="shared" si="114"/>
        <v/>
      </c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</row>
    <row r="480" spans="2:49" ht="18" customHeight="1" x14ac:dyDescent="0.2">
      <c r="B480" s="106">
        <v>469</v>
      </c>
      <c r="C480" s="153"/>
      <c r="D480" s="184"/>
      <c r="E480" s="184"/>
      <c r="F480" s="185"/>
      <c r="G480" s="166" t="str">
        <f t="shared" si="105"/>
        <v/>
      </c>
      <c r="H480" s="48"/>
      <c r="I480" s="17"/>
      <c r="J480" s="140" t="str">
        <f t="shared" si="106"/>
        <v/>
      </c>
      <c r="K480" s="112"/>
      <c r="L480" s="108"/>
      <c r="M480" s="108"/>
      <c r="N480" s="108"/>
      <c r="O480" s="18" t="str" cm="1">
        <f t="array" ref="O480">IF(K480="","",IF($O$11="Bester",LARGE(K480:N480,1),IF(AND(M480="",N480=""),"",SUM(LARGE(K480:N480,{1;2;3})))))</f>
        <v/>
      </c>
      <c r="P480" s="140" t="str">
        <f t="shared" si="107"/>
        <v/>
      </c>
      <c r="Q480" s="112"/>
      <c r="R480" s="114"/>
      <c r="S480" s="114"/>
      <c r="T480" s="114"/>
      <c r="U480" s="19" t="str" cm="1">
        <f t="array" ref="U480">IF(Q480="","",IF($U$11="Bester",LARGE(Q480:T480,1),IF(AND(S480="",T480=""),"",SUM(LARGE(Q480:T480,{1;2;3})))))</f>
        <v/>
      </c>
      <c r="V480" s="140" t="str">
        <f t="shared" si="108"/>
        <v/>
      </c>
      <c r="W480" s="17"/>
      <c r="X480" s="140" t="str">
        <f t="shared" si="109"/>
        <v/>
      </c>
      <c r="Y480" s="21"/>
      <c r="Z480" s="26" t="str">
        <f t="shared" si="101"/>
        <v/>
      </c>
      <c r="AA480" s="27" t="str">
        <f t="shared" si="102"/>
        <v/>
      </c>
      <c r="AB480" s="27" t="str">
        <f t="shared" si="103"/>
        <v/>
      </c>
      <c r="AC480" s="25" t="str">
        <f t="shared" si="104"/>
        <v/>
      </c>
      <c r="AD480" s="19" t="str">
        <f t="shared" si="110"/>
        <v/>
      </c>
      <c r="AE480" s="142" t="str">
        <f t="shared" si="111"/>
        <v/>
      </c>
      <c r="AF480" s="28" t="str">
        <f t="shared" si="112"/>
        <v/>
      </c>
      <c r="AG480" s="29" t="str">
        <f t="shared" si="113"/>
        <v/>
      </c>
      <c r="AH480" s="30" t="str">
        <f t="shared" si="114"/>
        <v/>
      </c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</row>
    <row r="481" spans="2:49" ht="18" customHeight="1" x14ac:dyDescent="0.2">
      <c r="B481" s="106">
        <v>470</v>
      </c>
      <c r="C481" s="153"/>
      <c r="D481" s="184"/>
      <c r="E481" s="184"/>
      <c r="F481" s="185"/>
      <c r="G481" s="166" t="str">
        <f t="shared" si="105"/>
        <v/>
      </c>
      <c r="H481" s="48"/>
      <c r="I481" s="17"/>
      <c r="J481" s="140" t="str">
        <f t="shared" si="106"/>
        <v/>
      </c>
      <c r="K481" s="112"/>
      <c r="L481" s="108"/>
      <c r="M481" s="108"/>
      <c r="N481" s="108"/>
      <c r="O481" s="18" t="str" cm="1">
        <f t="array" ref="O481">IF(K481="","",IF($O$11="Bester",LARGE(K481:N481,1),IF(AND(M481="",N481=""),"",SUM(LARGE(K481:N481,{1;2;3})))))</f>
        <v/>
      </c>
      <c r="P481" s="140" t="str">
        <f t="shared" si="107"/>
        <v/>
      </c>
      <c r="Q481" s="112"/>
      <c r="R481" s="114"/>
      <c r="S481" s="114"/>
      <c r="T481" s="114"/>
      <c r="U481" s="19" t="str" cm="1">
        <f t="array" ref="U481">IF(Q481="","",IF($U$11="Bester",LARGE(Q481:T481,1),IF(AND(S481="",T481=""),"",SUM(LARGE(Q481:T481,{1;2;3})))))</f>
        <v/>
      </c>
      <c r="V481" s="140" t="str">
        <f t="shared" si="108"/>
        <v/>
      </c>
      <c r="W481" s="17"/>
      <c r="X481" s="140" t="str">
        <f t="shared" si="109"/>
        <v/>
      </c>
      <c r="Y481" s="21"/>
      <c r="Z481" s="26" t="str">
        <f t="shared" si="101"/>
        <v/>
      </c>
      <c r="AA481" s="27" t="str">
        <f t="shared" si="102"/>
        <v/>
      </c>
      <c r="AB481" s="27" t="str">
        <f t="shared" si="103"/>
        <v/>
      </c>
      <c r="AC481" s="25" t="str">
        <f t="shared" si="104"/>
        <v/>
      </c>
      <c r="AD481" s="19" t="str">
        <f t="shared" si="110"/>
        <v/>
      </c>
      <c r="AE481" s="142" t="str">
        <f t="shared" si="111"/>
        <v/>
      </c>
      <c r="AF481" s="28" t="str">
        <f t="shared" si="112"/>
        <v/>
      </c>
      <c r="AG481" s="29" t="str">
        <f t="shared" si="113"/>
        <v/>
      </c>
      <c r="AH481" s="30" t="str">
        <f t="shared" si="114"/>
        <v/>
      </c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</row>
    <row r="482" spans="2:49" ht="18" customHeight="1" x14ac:dyDescent="0.2">
      <c r="B482" s="106">
        <v>471</v>
      </c>
      <c r="C482" s="153"/>
      <c r="D482" s="184"/>
      <c r="E482" s="184"/>
      <c r="F482" s="185"/>
      <c r="G482" s="166" t="str">
        <f t="shared" si="105"/>
        <v/>
      </c>
      <c r="H482" s="48"/>
      <c r="I482" s="17"/>
      <c r="J482" s="140" t="str">
        <f t="shared" si="106"/>
        <v/>
      </c>
      <c r="K482" s="112"/>
      <c r="L482" s="108"/>
      <c r="M482" s="108"/>
      <c r="N482" s="108"/>
      <c r="O482" s="18" t="str" cm="1">
        <f t="array" ref="O482">IF(K482="","",IF($O$11="Bester",LARGE(K482:N482,1),IF(AND(M482="",N482=""),"",SUM(LARGE(K482:N482,{1;2;3})))))</f>
        <v/>
      </c>
      <c r="P482" s="140" t="str">
        <f t="shared" si="107"/>
        <v/>
      </c>
      <c r="Q482" s="112"/>
      <c r="R482" s="114"/>
      <c r="S482" s="114"/>
      <c r="T482" s="114"/>
      <c r="U482" s="19" t="str" cm="1">
        <f t="array" ref="U482">IF(Q482="","",IF($U$11="Bester",LARGE(Q482:T482,1),IF(AND(S482="",T482=""),"",SUM(LARGE(Q482:T482,{1;2;3})))))</f>
        <v/>
      </c>
      <c r="V482" s="140" t="str">
        <f t="shared" si="108"/>
        <v/>
      </c>
      <c r="W482" s="17"/>
      <c r="X482" s="140" t="str">
        <f t="shared" si="109"/>
        <v/>
      </c>
      <c r="Y482" s="21"/>
      <c r="Z482" s="26" t="str">
        <f t="shared" si="101"/>
        <v/>
      </c>
      <c r="AA482" s="27" t="str">
        <f t="shared" si="102"/>
        <v/>
      </c>
      <c r="AB482" s="27" t="str">
        <f t="shared" si="103"/>
        <v/>
      </c>
      <c r="AC482" s="25" t="str">
        <f t="shared" si="104"/>
        <v/>
      </c>
      <c r="AD482" s="19" t="str">
        <f t="shared" si="110"/>
        <v/>
      </c>
      <c r="AE482" s="142" t="str">
        <f t="shared" si="111"/>
        <v/>
      </c>
      <c r="AF482" s="28" t="str">
        <f t="shared" si="112"/>
        <v/>
      </c>
      <c r="AG482" s="29" t="str">
        <f t="shared" si="113"/>
        <v/>
      </c>
      <c r="AH482" s="30" t="str">
        <f t="shared" si="114"/>
        <v/>
      </c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</row>
    <row r="483" spans="2:49" ht="18" customHeight="1" x14ac:dyDescent="0.2">
      <c r="B483" s="106">
        <v>472</v>
      </c>
      <c r="C483" s="153"/>
      <c r="D483" s="184"/>
      <c r="E483" s="184"/>
      <c r="F483" s="185"/>
      <c r="G483" s="166" t="str">
        <f t="shared" si="105"/>
        <v/>
      </c>
      <c r="H483" s="48"/>
      <c r="I483" s="17"/>
      <c r="J483" s="140" t="str">
        <f t="shared" si="106"/>
        <v/>
      </c>
      <c r="K483" s="112"/>
      <c r="L483" s="108"/>
      <c r="M483" s="108"/>
      <c r="N483" s="108"/>
      <c r="O483" s="18" t="str" cm="1">
        <f t="array" ref="O483">IF(K483="","",IF($O$11="Bester",LARGE(K483:N483,1),IF(AND(M483="",N483=""),"",SUM(LARGE(K483:N483,{1;2;3})))))</f>
        <v/>
      </c>
      <c r="P483" s="140" t="str">
        <f t="shared" si="107"/>
        <v/>
      </c>
      <c r="Q483" s="112"/>
      <c r="R483" s="114"/>
      <c r="S483" s="114"/>
      <c r="T483" s="114"/>
      <c r="U483" s="19" t="str" cm="1">
        <f t="array" ref="U483">IF(Q483="","",IF($U$11="Bester",LARGE(Q483:T483,1),IF(AND(S483="",T483=""),"",SUM(LARGE(Q483:T483,{1;2;3})))))</f>
        <v/>
      </c>
      <c r="V483" s="140" t="str">
        <f t="shared" si="108"/>
        <v/>
      </c>
      <c r="W483" s="17"/>
      <c r="X483" s="140" t="str">
        <f t="shared" si="109"/>
        <v/>
      </c>
      <c r="Y483" s="21"/>
      <c r="Z483" s="26" t="str">
        <f t="shared" si="101"/>
        <v/>
      </c>
      <c r="AA483" s="27" t="str">
        <f t="shared" si="102"/>
        <v/>
      </c>
      <c r="AB483" s="27" t="str">
        <f t="shared" si="103"/>
        <v/>
      </c>
      <c r="AC483" s="25" t="str">
        <f t="shared" si="104"/>
        <v/>
      </c>
      <c r="AD483" s="19" t="str">
        <f t="shared" si="110"/>
        <v/>
      </c>
      <c r="AE483" s="142" t="str">
        <f t="shared" si="111"/>
        <v/>
      </c>
      <c r="AF483" s="28" t="str">
        <f t="shared" si="112"/>
        <v/>
      </c>
      <c r="AG483" s="29" t="str">
        <f t="shared" si="113"/>
        <v/>
      </c>
      <c r="AH483" s="30" t="str">
        <f t="shared" si="114"/>
        <v/>
      </c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</row>
    <row r="484" spans="2:49" ht="18" customHeight="1" x14ac:dyDescent="0.2">
      <c r="B484" s="106">
        <v>473</v>
      </c>
      <c r="C484" s="153"/>
      <c r="D484" s="184"/>
      <c r="E484" s="184"/>
      <c r="F484" s="185"/>
      <c r="G484" s="166" t="str">
        <f t="shared" si="105"/>
        <v/>
      </c>
      <c r="H484" s="48"/>
      <c r="I484" s="17"/>
      <c r="J484" s="140" t="str">
        <f t="shared" si="106"/>
        <v/>
      </c>
      <c r="K484" s="112"/>
      <c r="L484" s="108"/>
      <c r="M484" s="108"/>
      <c r="N484" s="108"/>
      <c r="O484" s="18" t="str" cm="1">
        <f t="array" ref="O484">IF(K484="","",IF($O$11="Bester",LARGE(K484:N484,1),IF(AND(M484="",N484=""),"",SUM(LARGE(K484:N484,{1;2;3})))))</f>
        <v/>
      </c>
      <c r="P484" s="140" t="str">
        <f t="shared" si="107"/>
        <v/>
      </c>
      <c r="Q484" s="112"/>
      <c r="R484" s="114"/>
      <c r="S484" s="114"/>
      <c r="T484" s="114"/>
      <c r="U484" s="19" t="str" cm="1">
        <f t="array" ref="U484">IF(Q484="","",IF($U$11="Bester",LARGE(Q484:T484,1),IF(AND(S484="",T484=""),"",SUM(LARGE(Q484:T484,{1;2;3})))))</f>
        <v/>
      </c>
      <c r="V484" s="140" t="str">
        <f t="shared" si="108"/>
        <v/>
      </c>
      <c r="W484" s="17"/>
      <c r="X484" s="140" t="str">
        <f t="shared" si="109"/>
        <v/>
      </c>
      <c r="Y484" s="21"/>
      <c r="Z484" s="26" t="str">
        <f t="shared" si="101"/>
        <v/>
      </c>
      <c r="AA484" s="27" t="str">
        <f t="shared" si="102"/>
        <v/>
      </c>
      <c r="AB484" s="27" t="str">
        <f t="shared" si="103"/>
        <v/>
      </c>
      <c r="AC484" s="25" t="str">
        <f t="shared" si="104"/>
        <v/>
      </c>
      <c r="AD484" s="19" t="str">
        <f t="shared" si="110"/>
        <v/>
      </c>
      <c r="AE484" s="142" t="str">
        <f t="shared" si="111"/>
        <v/>
      </c>
      <c r="AF484" s="28" t="str">
        <f t="shared" si="112"/>
        <v/>
      </c>
      <c r="AG484" s="29" t="str">
        <f t="shared" si="113"/>
        <v/>
      </c>
      <c r="AH484" s="30" t="str">
        <f t="shared" si="114"/>
        <v/>
      </c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</row>
    <row r="485" spans="2:49" ht="18" customHeight="1" x14ac:dyDescent="0.2">
      <c r="B485" s="106">
        <v>474</v>
      </c>
      <c r="C485" s="153"/>
      <c r="D485" s="184"/>
      <c r="E485" s="184"/>
      <c r="F485" s="185"/>
      <c r="G485" s="166" t="str">
        <f t="shared" si="105"/>
        <v/>
      </c>
      <c r="H485" s="48"/>
      <c r="I485" s="17"/>
      <c r="J485" s="140" t="str">
        <f t="shared" si="106"/>
        <v/>
      </c>
      <c r="K485" s="112"/>
      <c r="L485" s="108"/>
      <c r="M485" s="108"/>
      <c r="N485" s="108"/>
      <c r="O485" s="18" t="str" cm="1">
        <f t="array" ref="O485">IF(K485="","",IF($O$11="Bester",LARGE(K485:N485,1),IF(AND(M485="",N485=""),"",SUM(LARGE(K485:N485,{1;2;3})))))</f>
        <v/>
      </c>
      <c r="P485" s="140" t="str">
        <f t="shared" si="107"/>
        <v/>
      </c>
      <c r="Q485" s="112"/>
      <c r="R485" s="114"/>
      <c r="S485" s="114"/>
      <c r="T485" s="114"/>
      <c r="U485" s="19" t="str" cm="1">
        <f t="array" ref="U485">IF(Q485="","",IF($U$11="Bester",LARGE(Q485:T485,1),IF(AND(S485="",T485=""),"",SUM(LARGE(Q485:T485,{1;2;3})))))</f>
        <v/>
      </c>
      <c r="V485" s="140" t="str">
        <f t="shared" si="108"/>
        <v/>
      </c>
      <c r="W485" s="17"/>
      <c r="X485" s="140" t="str">
        <f t="shared" si="109"/>
        <v/>
      </c>
      <c r="Y485" s="21"/>
      <c r="Z485" s="26" t="str">
        <f t="shared" si="101"/>
        <v/>
      </c>
      <c r="AA485" s="27" t="str">
        <f t="shared" si="102"/>
        <v/>
      </c>
      <c r="AB485" s="27" t="str">
        <f t="shared" si="103"/>
        <v/>
      </c>
      <c r="AC485" s="25" t="str">
        <f t="shared" si="104"/>
        <v/>
      </c>
      <c r="AD485" s="19" t="str">
        <f t="shared" si="110"/>
        <v/>
      </c>
      <c r="AE485" s="142" t="str">
        <f t="shared" si="111"/>
        <v/>
      </c>
      <c r="AF485" s="28" t="str">
        <f t="shared" si="112"/>
        <v/>
      </c>
      <c r="AG485" s="29" t="str">
        <f t="shared" si="113"/>
        <v/>
      </c>
      <c r="AH485" s="30" t="str">
        <f t="shared" si="114"/>
        <v/>
      </c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</row>
    <row r="486" spans="2:49" ht="18" customHeight="1" x14ac:dyDescent="0.2">
      <c r="B486" s="106">
        <v>475</v>
      </c>
      <c r="C486" s="153"/>
      <c r="D486" s="184"/>
      <c r="E486" s="184"/>
      <c r="F486" s="185"/>
      <c r="G486" s="166" t="str">
        <f t="shared" si="105"/>
        <v/>
      </c>
      <c r="H486" s="48"/>
      <c r="I486" s="17"/>
      <c r="J486" s="140" t="str">
        <f t="shared" si="106"/>
        <v/>
      </c>
      <c r="K486" s="112"/>
      <c r="L486" s="108"/>
      <c r="M486" s="108"/>
      <c r="N486" s="108"/>
      <c r="O486" s="18" t="str" cm="1">
        <f t="array" ref="O486">IF(K486="","",IF($O$11="Bester",LARGE(K486:N486,1),IF(AND(M486="",N486=""),"",SUM(LARGE(K486:N486,{1;2;3})))))</f>
        <v/>
      </c>
      <c r="P486" s="140" t="str">
        <f t="shared" si="107"/>
        <v/>
      </c>
      <c r="Q486" s="112"/>
      <c r="R486" s="114"/>
      <c r="S486" s="114"/>
      <c r="T486" s="114"/>
      <c r="U486" s="19" t="str" cm="1">
        <f t="array" ref="U486">IF(Q486="","",IF($U$11="Bester",LARGE(Q486:T486,1),IF(AND(S486="",T486=""),"",SUM(LARGE(Q486:T486,{1;2;3})))))</f>
        <v/>
      </c>
      <c r="V486" s="140" t="str">
        <f t="shared" si="108"/>
        <v/>
      </c>
      <c r="W486" s="17"/>
      <c r="X486" s="140" t="str">
        <f t="shared" si="109"/>
        <v/>
      </c>
      <c r="Y486" s="21"/>
      <c r="Z486" s="26" t="str">
        <f t="shared" si="101"/>
        <v/>
      </c>
      <c r="AA486" s="27" t="str">
        <f t="shared" si="102"/>
        <v/>
      </c>
      <c r="AB486" s="27" t="str">
        <f t="shared" si="103"/>
        <v/>
      </c>
      <c r="AC486" s="25" t="str">
        <f t="shared" si="104"/>
        <v/>
      </c>
      <c r="AD486" s="19" t="str">
        <f t="shared" si="110"/>
        <v/>
      </c>
      <c r="AE486" s="142" t="str">
        <f t="shared" si="111"/>
        <v/>
      </c>
      <c r="AF486" s="28" t="str">
        <f t="shared" si="112"/>
        <v/>
      </c>
      <c r="AG486" s="29" t="str">
        <f t="shared" si="113"/>
        <v/>
      </c>
      <c r="AH486" s="30" t="str">
        <f t="shared" si="114"/>
        <v/>
      </c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</row>
    <row r="487" spans="2:49" ht="18" customHeight="1" x14ac:dyDescent="0.2">
      <c r="B487" s="106">
        <v>476</v>
      </c>
      <c r="C487" s="153"/>
      <c r="D487" s="184"/>
      <c r="E487" s="184"/>
      <c r="F487" s="185"/>
      <c r="G487" s="166" t="str">
        <f t="shared" si="105"/>
        <v/>
      </c>
      <c r="H487" s="48"/>
      <c r="I487" s="17"/>
      <c r="J487" s="140" t="str">
        <f t="shared" si="106"/>
        <v/>
      </c>
      <c r="K487" s="112"/>
      <c r="L487" s="108"/>
      <c r="M487" s="108"/>
      <c r="N487" s="108"/>
      <c r="O487" s="18" t="str" cm="1">
        <f t="array" ref="O487">IF(K487="","",IF($O$11="Bester",LARGE(K487:N487,1),IF(AND(M487="",N487=""),"",SUM(LARGE(K487:N487,{1;2;3})))))</f>
        <v/>
      </c>
      <c r="P487" s="140" t="str">
        <f t="shared" si="107"/>
        <v/>
      </c>
      <c r="Q487" s="112"/>
      <c r="R487" s="114"/>
      <c r="S487" s="114"/>
      <c r="T487" s="114"/>
      <c r="U487" s="19" t="str" cm="1">
        <f t="array" ref="U487">IF(Q487="","",IF($U$11="Bester",LARGE(Q487:T487,1),IF(AND(S487="",T487=""),"",SUM(LARGE(Q487:T487,{1;2;3})))))</f>
        <v/>
      </c>
      <c r="V487" s="140" t="str">
        <f t="shared" si="108"/>
        <v/>
      </c>
      <c r="W487" s="17"/>
      <c r="X487" s="140" t="str">
        <f t="shared" si="109"/>
        <v/>
      </c>
      <c r="Y487" s="21"/>
      <c r="Z487" s="26" t="str">
        <f t="shared" si="101"/>
        <v/>
      </c>
      <c r="AA487" s="27" t="str">
        <f t="shared" si="102"/>
        <v/>
      </c>
      <c r="AB487" s="27" t="str">
        <f t="shared" si="103"/>
        <v/>
      </c>
      <c r="AC487" s="25" t="str">
        <f t="shared" si="104"/>
        <v/>
      </c>
      <c r="AD487" s="19" t="str">
        <f t="shared" si="110"/>
        <v/>
      </c>
      <c r="AE487" s="142" t="str">
        <f t="shared" si="111"/>
        <v/>
      </c>
      <c r="AF487" s="28" t="str">
        <f t="shared" si="112"/>
        <v/>
      </c>
      <c r="AG487" s="29" t="str">
        <f t="shared" si="113"/>
        <v/>
      </c>
      <c r="AH487" s="30" t="str">
        <f t="shared" si="114"/>
        <v/>
      </c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</row>
    <row r="488" spans="2:49" ht="18" customHeight="1" x14ac:dyDescent="0.2">
      <c r="B488" s="106">
        <v>477</v>
      </c>
      <c r="C488" s="153"/>
      <c r="D488" s="184"/>
      <c r="E488" s="184"/>
      <c r="F488" s="185"/>
      <c r="G488" s="166" t="str">
        <f t="shared" si="105"/>
        <v/>
      </c>
      <c r="H488" s="48"/>
      <c r="I488" s="17"/>
      <c r="J488" s="140" t="str">
        <f t="shared" si="106"/>
        <v/>
      </c>
      <c r="K488" s="112"/>
      <c r="L488" s="108"/>
      <c r="M488" s="108"/>
      <c r="N488" s="108"/>
      <c r="O488" s="18" t="str" cm="1">
        <f t="array" ref="O488">IF(K488="","",IF($O$11="Bester",LARGE(K488:N488,1),IF(AND(M488="",N488=""),"",SUM(LARGE(K488:N488,{1;2;3})))))</f>
        <v/>
      </c>
      <c r="P488" s="140" t="str">
        <f t="shared" si="107"/>
        <v/>
      </c>
      <c r="Q488" s="112"/>
      <c r="R488" s="114"/>
      <c r="S488" s="114"/>
      <c r="T488" s="114"/>
      <c r="U488" s="19" t="str" cm="1">
        <f t="array" ref="U488">IF(Q488="","",IF($U$11="Bester",LARGE(Q488:T488,1),IF(AND(S488="",T488=""),"",SUM(LARGE(Q488:T488,{1;2;3})))))</f>
        <v/>
      </c>
      <c r="V488" s="140" t="str">
        <f t="shared" si="108"/>
        <v/>
      </c>
      <c r="W488" s="17"/>
      <c r="X488" s="140" t="str">
        <f t="shared" si="109"/>
        <v/>
      </c>
      <c r="Y488" s="21"/>
      <c r="Z488" s="26" t="str">
        <f t="shared" si="101"/>
        <v/>
      </c>
      <c r="AA488" s="27" t="str">
        <f t="shared" si="102"/>
        <v/>
      </c>
      <c r="AB488" s="27" t="str">
        <f t="shared" si="103"/>
        <v/>
      </c>
      <c r="AC488" s="25" t="str">
        <f t="shared" si="104"/>
        <v/>
      </c>
      <c r="AD488" s="19" t="str">
        <f t="shared" si="110"/>
        <v/>
      </c>
      <c r="AE488" s="142" t="str">
        <f t="shared" si="111"/>
        <v/>
      </c>
      <c r="AF488" s="28" t="str">
        <f t="shared" si="112"/>
        <v/>
      </c>
      <c r="AG488" s="29" t="str">
        <f t="shared" si="113"/>
        <v/>
      </c>
      <c r="AH488" s="30" t="str">
        <f t="shared" si="114"/>
        <v/>
      </c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</row>
    <row r="489" spans="2:49" ht="18" customHeight="1" x14ac:dyDescent="0.2">
      <c r="B489" s="106">
        <v>478</v>
      </c>
      <c r="C489" s="153"/>
      <c r="D489" s="184"/>
      <c r="E489" s="184"/>
      <c r="F489" s="185"/>
      <c r="G489" s="166" t="str">
        <f t="shared" si="105"/>
        <v/>
      </c>
      <c r="H489" s="48"/>
      <c r="I489" s="17"/>
      <c r="J489" s="140" t="str">
        <f t="shared" si="106"/>
        <v/>
      </c>
      <c r="K489" s="112"/>
      <c r="L489" s="108"/>
      <c r="M489" s="108"/>
      <c r="N489" s="108"/>
      <c r="O489" s="18" t="str" cm="1">
        <f t="array" ref="O489">IF(K489="","",IF($O$11="Bester",LARGE(K489:N489,1),IF(AND(M489="",N489=""),"",SUM(LARGE(K489:N489,{1;2;3})))))</f>
        <v/>
      </c>
      <c r="P489" s="140" t="str">
        <f t="shared" si="107"/>
        <v/>
      </c>
      <c r="Q489" s="112"/>
      <c r="R489" s="114"/>
      <c r="S489" s="114"/>
      <c r="T489" s="114"/>
      <c r="U489" s="19" t="str" cm="1">
        <f t="array" ref="U489">IF(Q489="","",IF($U$11="Bester",LARGE(Q489:T489,1),IF(AND(S489="",T489=""),"",SUM(LARGE(Q489:T489,{1;2;3})))))</f>
        <v/>
      </c>
      <c r="V489" s="140" t="str">
        <f t="shared" si="108"/>
        <v/>
      </c>
      <c r="W489" s="17"/>
      <c r="X489" s="140" t="str">
        <f t="shared" si="109"/>
        <v/>
      </c>
      <c r="Y489" s="21"/>
      <c r="Z489" s="26" t="str">
        <f t="shared" si="101"/>
        <v/>
      </c>
      <c r="AA489" s="27" t="str">
        <f t="shared" si="102"/>
        <v/>
      </c>
      <c r="AB489" s="27" t="str">
        <f t="shared" si="103"/>
        <v/>
      </c>
      <c r="AC489" s="25" t="str">
        <f t="shared" si="104"/>
        <v/>
      </c>
      <c r="AD489" s="19" t="str">
        <f t="shared" si="110"/>
        <v/>
      </c>
      <c r="AE489" s="142" t="str">
        <f t="shared" si="111"/>
        <v/>
      </c>
      <c r="AF489" s="28" t="str">
        <f t="shared" si="112"/>
        <v/>
      </c>
      <c r="AG489" s="29" t="str">
        <f t="shared" si="113"/>
        <v/>
      </c>
      <c r="AH489" s="30" t="str">
        <f t="shared" si="114"/>
        <v/>
      </c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</row>
    <row r="490" spans="2:49" ht="18" customHeight="1" x14ac:dyDescent="0.2">
      <c r="B490" s="106">
        <v>479</v>
      </c>
      <c r="C490" s="153"/>
      <c r="D490" s="184"/>
      <c r="E490" s="184"/>
      <c r="F490" s="185"/>
      <c r="G490" s="166" t="str">
        <f t="shared" si="105"/>
        <v/>
      </c>
      <c r="H490" s="48"/>
      <c r="I490" s="17"/>
      <c r="J490" s="140" t="str">
        <f t="shared" si="106"/>
        <v/>
      </c>
      <c r="K490" s="112"/>
      <c r="L490" s="108"/>
      <c r="M490" s="108"/>
      <c r="N490" s="108"/>
      <c r="O490" s="18" t="str" cm="1">
        <f t="array" ref="O490">IF(K490="","",IF($O$11="Bester",LARGE(K490:N490,1),IF(AND(M490="",N490=""),"",SUM(LARGE(K490:N490,{1;2;3})))))</f>
        <v/>
      </c>
      <c r="P490" s="140" t="str">
        <f t="shared" si="107"/>
        <v/>
      </c>
      <c r="Q490" s="112"/>
      <c r="R490" s="114"/>
      <c r="S490" s="114"/>
      <c r="T490" s="114"/>
      <c r="U490" s="19" t="str" cm="1">
        <f t="array" ref="U490">IF(Q490="","",IF($U$11="Bester",LARGE(Q490:T490,1),IF(AND(S490="",T490=""),"",SUM(LARGE(Q490:T490,{1;2;3})))))</f>
        <v/>
      </c>
      <c r="V490" s="140" t="str">
        <f t="shared" si="108"/>
        <v/>
      </c>
      <c r="W490" s="17"/>
      <c r="X490" s="140" t="str">
        <f t="shared" si="109"/>
        <v/>
      </c>
      <c r="Y490" s="21"/>
      <c r="Z490" s="26" t="str">
        <f t="shared" si="101"/>
        <v/>
      </c>
      <c r="AA490" s="27" t="str">
        <f t="shared" si="102"/>
        <v/>
      </c>
      <c r="AB490" s="27" t="str">
        <f t="shared" si="103"/>
        <v/>
      </c>
      <c r="AC490" s="25" t="str">
        <f t="shared" si="104"/>
        <v/>
      </c>
      <c r="AD490" s="19" t="str">
        <f t="shared" si="110"/>
        <v/>
      </c>
      <c r="AE490" s="142" t="str">
        <f t="shared" si="111"/>
        <v/>
      </c>
      <c r="AF490" s="28" t="str">
        <f t="shared" si="112"/>
        <v/>
      </c>
      <c r="AG490" s="29" t="str">
        <f t="shared" si="113"/>
        <v/>
      </c>
      <c r="AH490" s="30" t="str">
        <f t="shared" si="114"/>
        <v/>
      </c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</row>
    <row r="491" spans="2:49" ht="18" customHeight="1" x14ac:dyDescent="0.2">
      <c r="B491" s="106">
        <v>480</v>
      </c>
      <c r="C491" s="153"/>
      <c r="D491" s="184"/>
      <c r="E491" s="184"/>
      <c r="F491" s="185"/>
      <c r="G491" s="166" t="str">
        <f t="shared" si="105"/>
        <v/>
      </c>
      <c r="H491" s="48"/>
      <c r="I491" s="17"/>
      <c r="J491" s="140" t="str">
        <f t="shared" si="106"/>
        <v/>
      </c>
      <c r="K491" s="112"/>
      <c r="L491" s="108"/>
      <c r="M491" s="108"/>
      <c r="N491" s="108"/>
      <c r="O491" s="18" t="str" cm="1">
        <f t="array" ref="O491">IF(K491="","",IF($O$11="Bester",LARGE(K491:N491,1),IF(AND(M491="",N491=""),"",SUM(LARGE(K491:N491,{1;2;3})))))</f>
        <v/>
      </c>
      <c r="P491" s="140" t="str">
        <f t="shared" si="107"/>
        <v/>
      </c>
      <c r="Q491" s="112"/>
      <c r="R491" s="114"/>
      <c r="S491" s="114"/>
      <c r="T491" s="114"/>
      <c r="U491" s="19" t="str" cm="1">
        <f t="array" ref="U491">IF(Q491="","",IF($U$11="Bester",LARGE(Q491:T491,1),IF(AND(S491="",T491=""),"",SUM(LARGE(Q491:T491,{1;2;3})))))</f>
        <v/>
      </c>
      <c r="V491" s="140" t="str">
        <f t="shared" si="108"/>
        <v/>
      </c>
      <c r="W491" s="17"/>
      <c r="X491" s="140" t="str">
        <f t="shared" si="109"/>
        <v/>
      </c>
      <c r="Y491" s="21"/>
      <c r="Z491" s="26" t="str">
        <f t="shared" si="101"/>
        <v/>
      </c>
      <c r="AA491" s="27" t="str">
        <f t="shared" si="102"/>
        <v/>
      </c>
      <c r="AB491" s="27" t="str">
        <f t="shared" si="103"/>
        <v/>
      </c>
      <c r="AC491" s="25" t="str">
        <f t="shared" si="104"/>
        <v/>
      </c>
      <c r="AD491" s="19" t="str">
        <f t="shared" si="110"/>
        <v/>
      </c>
      <c r="AE491" s="142" t="str">
        <f t="shared" si="111"/>
        <v/>
      </c>
      <c r="AF491" s="28" t="str">
        <f t="shared" si="112"/>
        <v/>
      </c>
      <c r="AG491" s="29" t="str">
        <f t="shared" si="113"/>
        <v/>
      </c>
      <c r="AH491" s="30" t="str">
        <f t="shared" si="114"/>
        <v/>
      </c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</row>
    <row r="492" spans="2:49" ht="18" customHeight="1" x14ac:dyDescent="0.2">
      <c r="B492" s="106">
        <v>481</v>
      </c>
      <c r="C492" s="153"/>
      <c r="D492" s="184"/>
      <c r="E492" s="184"/>
      <c r="F492" s="185"/>
      <c r="G492" s="166" t="str">
        <f t="shared" si="105"/>
        <v/>
      </c>
      <c r="H492" s="48"/>
      <c r="I492" s="17"/>
      <c r="J492" s="140" t="str">
        <f t="shared" si="106"/>
        <v/>
      </c>
      <c r="K492" s="112"/>
      <c r="L492" s="108"/>
      <c r="M492" s="108"/>
      <c r="N492" s="108"/>
      <c r="O492" s="18" t="str" cm="1">
        <f t="array" ref="O492">IF(K492="","",IF($O$11="Bester",LARGE(K492:N492,1),IF(AND(M492="",N492=""),"",SUM(LARGE(K492:N492,{1;2;3})))))</f>
        <v/>
      </c>
      <c r="P492" s="140" t="str">
        <f t="shared" si="107"/>
        <v/>
      </c>
      <c r="Q492" s="112"/>
      <c r="R492" s="114"/>
      <c r="S492" s="114"/>
      <c r="T492" s="114"/>
      <c r="U492" s="19" t="str" cm="1">
        <f t="array" ref="U492">IF(Q492="","",IF($U$11="Bester",LARGE(Q492:T492,1),IF(AND(S492="",T492=""),"",SUM(LARGE(Q492:T492,{1;2;3})))))</f>
        <v/>
      </c>
      <c r="V492" s="140" t="str">
        <f t="shared" si="108"/>
        <v/>
      </c>
      <c r="W492" s="17"/>
      <c r="X492" s="140" t="str">
        <f t="shared" si="109"/>
        <v/>
      </c>
      <c r="Y492" s="21"/>
      <c r="Z492" s="26" t="str">
        <f t="shared" si="101"/>
        <v/>
      </c>
      <c r="AA492" s="27" t="str">
        <f t="shared" si="102"/>
        <v/>
      </c>
      <c r="AB492" s="27" t="str">
        <f t="shared" si="103"/>
        <v/>
      </c>
      <c r="AC492" s="25" t="str">
        <f t="shared" si="104"/>
        <v/>
      </c>
      <c r="AD492" s="19" t="str">
        <f t="shared" si="110"/>
        <v/>
      </c>
      <c r="AE492" s="142" t="str">
        <f t="shared" si="111"/>
        <v/>
      </c>
      <c r="AF492" s="28" t="str">
        <f t="shared" si="112"/>
        <v/>
      </c>
      <c r="AG492" s="29" t="str">
        <f t="shared" si="113"/>
        <v/>
      </c>
      <c r="AH492" s="30" t="str">
        <f t="shared" si="114"/>
        <v/>
      </c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</row>
    <row r="493" spans="2:49" ht="18" customHeight="1" x14ac:dyDescent="0.2">
      <c r="B493" s="106">
        <v>482</v>
      </c>
      <c r="C493" s="153"/>
      <c r="D493" s="184"/>
      <c r="E493" s="184"/>
      <c r="F493" s="185"/>
      <c r="G493" s="166" t="str">
        <f t="shared" si="105"/>
        <v/>
      </c>
      <c r="H493" s="48"/>
      <c r="I493" s="17"/>
      <c r="J493" s="140" t="str">
        <f t="shared" si="106"/>
        <v/>
      </c>
      <c r="K493" s="112"/>
      <c r="L493" s="108"/>
      <c r="M493" s="108"/>
      <c r="N493" s="108"/>
      <c r="O493" s="18" t="str" cm="1">
        <f t="array" ref="O493">IF(K493="","",IF($O$11="Bester",LARGE(K493:N493,1),IF(AND(M493="",N493=""),"",SUM(LARGE(K493:N493,{1;2;3})))))</f>
        <v/>
      </c>
      <c r="P493" s="140" t="str">
        <f t="shared" si="107"/>
        <v/>
      </c>
      <c r="Q493" s="112"/>
      <c r="R493" s="114"/>
      <c r="S493" s="114"/>
      <c r="T493" s="114"/>
      <c r="U493" s="19" t="str" cm="1">
        <f t="array" ref="U493">IF(Q493="","",IF($U$11="Bester",LARGE(Q493:T493,1),IF(AND(S493="",T493=""),"",SUM(LARGE(Q493:T493,{1;2;3})))))</f>
        <v/>
      </c>
      <c r="V493" s="140" t="str">
        <f t="shared" si="108"/>
        <v/>
      </c>
      <c r="W493" s="17"/>
      <c r="X493" s="140" t="str">
        <f t="shared" si="109"/>
        <v/>
      </c>
      <c r="Y493" s="21"/>
      <c r="Z493" s="26" t="str">
        <f t="shared" si="101"/>
        <v/>
      </c>
      <c r="AA493" s="27" t="str">
        <f t="shared" si="102"/>
        <v/>
      </c>
      <c r="AB493" s="27" t="str">
        <f t="shared" si="103"/>
        <v/>
      </c>
      <c r="AC493" s="25" t="str">
        <f t="shared" si="104"/>
        <v/>
      </c>
      <c r="AD493" s="19" t="str">
        <f t="shared" si="110"/>
        <v/>
      </c>
      <c r="AE493" s="142" t="str">
        <f t="shared" si="111"/>
        <v/>
      </c>
      <c r="AF493" s="28" t="str">
        <f t="shared" si="112"/>
        <v/>
      </c>
      <c r="AG493" s="29" t="str">
        <f t="shared" si="113"/>
        <v/>
      </c>
      <c r="AH493" s="30" t="str">
        <f t="shared" si="114"/>
        <v/>
      </c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</row>
    <row r="494" spans="2:49" ht="18" customHeight="1" x14ac:dyDescent="0.2">
      <c r="B494" s="106">
        <v>483</v>
      </c>
      <c r="C494" s="153"/>
      <c r="D494" s="184"/>
      <c r="E494" s="184"/>
      <c r="F494" s="185"/>
      <c r="G494" s="166" t="str">
        <f t="shared" si="105"/>
        <v/>
      </c>
      <c r="H494" s="48"/>
      <c r="I494" s="17"/>
      <c r="J494" s="140" t="str">
        <f t="shared" si="106"/>
        <v/>
      </c>
      <c r="K494" s="112"/>
      <c r="L494" s="108"/>
      <c r="M494" s="108"/>
      <c r="N494" s="108"/>
      <c r="O494" s="18" t="str" cm="1">
        <f t="array" ref="O494">IF(K494="","",IF($O$11="Bester",LARGE(K494:N494,1),IF(AND(M494="",N494=""),"",SUM(LARGE(K494:N494,{1;2;3})))))</f>
        <v/>
      </c>
      <c r="P494" s="140" t="str">
        <f t="shared" si="107"/>
        <v/>
      </c>
      <c r="Q494" s="112"/>
      <c r="R494" s="114"/>
      <c r="S494" s="114"/>
      <c r="T494" s="114"/>
      <c r="U494" s="19" t="str" cm="1">
        <f t="array" ref="U494">IF(Q494="","",IF($U$11="Bester",LARGE(Q494:T494,1),IF(AND(S494="",T494=""),"",SUM(LARGE(Q494:T494,{1;2;3})))))</f>
        <v/>
      </c>
      <c r="V494" s="140" t="str">
        <f t="shared" si="108"/>
        <v/>
      </c>
      <c r="W494" s="17"/>
      <c r="X494" s="140" t="str">
        <f t="shared" si="109"/>
        <v/>
      </c>
      <c r="Y494" s="21"/>
      <c r="Z494" s="26" t="str">
        <f t="shared" si="101"/>
        <v/>
      </c>
      <c r="AA494" s="27" t="str">
        <f t="shared" si="102"/>
        <v/>
      </c>
      <c r="AB494" s="27" t="str">
        <f t="shared" si="103"/>
        <v/>
      </c>
      <c r="AC494" s="25" t="str">
        <f t="shared" si="104"/>
        <v/>
      </c>
      <c r="AD494" s="19" t="str">
        <f t="shared" si="110"/>
        <v/>
      </c>
      <c r="AE494" s="142" t="str">
        <f t="shared" si="111"/>
        <v/>
      </c>
      <c r="AF494" s="28" t="str">
        <f t="shared" si="112"/>
        <v/>
      </c>
      <c r="AG494" s="29" t="str">
        <f t="shared" si="113"/>
        <v/>
      </c>
      <c r="AH494" s="30" t="str">
        <f t="shared" si="114"/>
        <v/>
      </c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</row>
    <row r="495" spans="2:49" ht="18" customHeight="1" x14ac:dyDescent="0.2">
      <c r="B495" s="106">
        <v>484</v>
      </c>
      <c r="C495" s="153"/>
      <c r="D495" s="184"/>
      <c r="E495" s="184"/>
      <c r="F495" s="185"/>
      <c r="G495" s="166" t="str">
        <f t="shared" si="105"/>
        <v/>
      </c>
      <c r="H495" s="48"/>
      <c r="I495" s="17"/>
      <c r="J495" s="140" t="str">
        <f t="shared" si="106"/>
        <v/>
      </c>
      <c r="K495" s="112"/>
      <c r="L495" s="108"/>
      <c r="M495" s="108"/>
      <c r="N495" s="108"/>
      <c r="O495" s="18" t="str" cm="1">
        <f t="array" ref="O495">IF(K495="","",IF($O$11="Bester",LARGE(K495:N495,1),IF(AND(M495="",N495=""),"",SUM(LARGE(K495:N495,{1;2;3})))))</f>
        <v/>
      </c>
      <c r="P495" s="140" t="str">
        <f t="shared" si="107"/>
        <v/>
      </c>
      <c r="Q495" s="112"/>
      <c r="R495" s="114"/>
      <c r="S495" s="114"/>
      <c r="T495" s="114"/>
      <c r="U495" s="19" t="str" cm="1">
        <f t="array" ref="U495">IF(Q495="","",IF($U$11="Bester",LARGE(Q495:T495,1),IF(AND(S495="",T495=""),"",SUM(LARGE(Q495:T495,{1;2;3})))))</f>
        <v/>
      </c>
      <c r="V495" s="140" t="str">
        <f t="shared" si="108"/>
        <v/>
      </c>
      <c r="W495" s="17"/>
      <c r="X495" s="140" t="str">
        <f t="shared" si="109"/>
        <v/>
      </c>
      <c r="Y495" s="21"/>
      <c r="Z495" s="26" t="str">
        <f t="shared" si="101"/>
        <v/>
      </c>
      <c r="AA495" s="27" t="str">
        <f t="shared" si="102"/>
        <v/>
      </c>
      <c r="AB495" s="27" t="str">
        <f t="shared" si="103"/>
        <v/>
      </c>
      <c r="AC495" s="25" t="str">
        <f t="shared" si="104"/>
        <v/>
      </c>
      <c r="AD495" s="19" t="str">
        <f t="shared" si="110"/>
        <v/>
      </c>
      <c r="AE495" s="142" t="str">
        <f t="shared" si="111"/>
        <v/>
      </c>
      <c r="AF495" s="28" t="str">
        <f t="shared" si="112"/>
        <v/>
      </c>
      <c r="AG495" s="29" t="str">
        <f t="shared" si="113"/>
        <v/>
      </c>
      <c r="AH495" s="30" t="str">
        <f t="shared" si="114"/>
        <v/>
      </c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</row>
    <row r="496" spans="2:49" ht="18" customHeight="1" x14ac:dyDescent="0.2">
      <c r="B496" s="106">
        <v>485</v>
      </c>
      <c r="C496" s="153"/>
      <c r="D496" s="184"/>
      <c r="E496" s="184"/>
      <c r="F496" s="185"/>
      <c r="G496" s="166" t="str">
        <f t="shared" si="105"/>
        <v/>
      </c>
      <c r="H496" s="48"/>
      <c r="I496" s="17"/>
      <c r="J496" s="140" t="str">
        <f t="shared" si="106"/>
        <v/>
      </c>
      <c r="K496" s="112"/>
      <c r="L496" s="108"/>
      <c r="M496" s="108"/>
      <c r="N496" s="108"/>
      <c r="O496" s="18" t="str" cm="1">
        <f t="array" ref="O496">IF(K496="","",IF($O$11="Bester",LARGE(K496:N496,1),IF(AND(M496="",N496=""),"",SUM(LARGE(K496:N496,{1;2;3})))))</f>
        <v/>
      </c>
      <c r="P496" s="140" t="str">
        <f t="shared" si="107"/>
        <v/>
      </c>
      <c r="Q496" s="112"/>
      <c r="R496" s="114"/>
      <c r="S496" s="114"/>
      <c r="T496" s="114"/>
      <c r="U496" s="19" t="str" cm="1">
        <f t="array" ref="U496">IF(Q496="","",IF($U$11="Bester",LARGE(Q496:T496,1),IF(AND(S496="",T496=""),"",SUM(LARGE(Q496:T496,{1;2;3})))))</f>
        <v/>
      </c>
      <c r="V496" s="140" t="str">
        <f t="shared" si="108"/>
        <v/>
      </c>
      <c r="W496" s="17"/>
      <c r="X496" s="140" t="str">
        <f t="shared" si="109"/>
        <v/>
      </c>
      <c r="Y496" s="21"/>
      <c r="Z496" s="26" t="str">
        <f t="shared" si="101"/>
        <v/>
      </c>
      <c r="AA496" s="27" t="str">
        <f t="shared" si="102"/>
        <v/>
      </c>
      <c r="AB496" s="27" t="str">
        <f t="shared" si="103"/>
        <v/>
      </c>
      <c r="AC496" s="25" t="str">
        <f t="shared" si="104"/>
        <v/>
      </c>
      <c r="AD496" s="19" t="str">
        <f t="shared" si="110"/>
        <v/>
      </c>
      <c r="AE496" s="142" t="str">
        <f t="shared" si="111"/>
        <v/>
      </c>
      <c r="AF496" s="28" t="str">
        <f t="shared" si="112"/>
        <v/>
      </c>
      <c r="AG496" s="29" t="str">
        <f t="shared" si="113"/>
        <v/>
      </c>
      <c r="AH496" s="30" t="str">
        <f t="shared" si="114"/>
        <v/>
      </c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</row>
    <row r="497" spans="2:49" ht="18" customHeight="1" x14ac:dyDescent="0.2">
      <c r="B497" s="106">
        <v>486</v>
      </c>
      <c r="C497" s="153"/>
      <c r="D497" s="184"/>
      <c r="E497" s="184"/>
      <c r="F497" s="185"/>
      <c r="G497" s="166" t="str">
        <f t="shared" si="105"/>
        <v/>
      </c>
      <c r="H497" s="48"/>
      <c r="I497" s="17"/>
      <c r="J497" s="140" t="str">
        <f t="shared" si="106"/>
        <v/>
      </c>
      <c r="K497" s="112"/>
      <c r="L497" s="108"/>
      <c r="M497" s="108"/>
      <c r="N497" s="108"/>
      <c r="O497" s="18" t="str" cm="1">
        <f t="array" ref="O497">IF(K497="","",IF($O$11="Bester",LARGE(K497:N497,1),IF(AND(M497="",N497=""),"",SUM(LARGE(K497:N497,{1;2;3})))))</f>
        <v/>
      </c>
      <c r="P497" s="140" t="str">
        <f t="shared" si="107"/>
        <v/>
      </c>
      <c r="Q497" s="112"/>
      <c r="R497" s="114"/>
      <c r="S497" s="114"/>
      <c r="T497" s="114"/>
      <c r="U497" s="19" t="str" cm="1">
        <f t="array" ref="U497">IF(Q497="","",IF($U$11="Bester",LARGE(Q497:T497,1),IF(AND(S497="",T497=""),"",SUM(LARGE(Q497:T497,{1;2;3})))))</f>
        <v/>
      </c>
      <c r="V497" s="140" t="str">
        <f t="shared" si="108"/>
        <v/>
      </c>
      <c r="W497" s="17"/>
      <c r="X497" s="140" t="str">
        <f t="shared" si="109"/>
        <v/>
      </c>
      <c r="Y497" s="21"/>
      <c r="Z497" s="26" t="str">
        <f t="shared" si="101"/>
        <v/>
      </c>
      <c r="AA497" s="27" t="str">
        <f t="shared" si="102"/>
        <v/>
      </c>
      <c r="AB497" s="27" t="str">
        <f t="shared" si="103"/>
        <v/>
      </c>
      <c r="AC497" s="25" t="str">
        <f t="shared" si="104"/>
        <v/>
      </c>
      <c r="AD497" s="19" t="str">
        <f t="shared" si="110"/>
        <v/>
      </c>
      <c r="AE497" s="142" t="str">
        <f t="shared" si="111"/>
        <v/>
      </c>
      <c r="AF497" s="28" t="str">
        <f t="shared" si="112"/>
        <v/>
      </c>
      <c r="AG497" s="29" t="str">
        <f t="shared" si="113"/>
        <v/>
      </c>
      <c r="AH497" s="30" t="str">
        <f t="shared" si="114"/>
        <v/>
      </c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</row>
    <row r="498" spans="2:49" ht="18" customHeight="1" x14ac:dyDescent="0.2">
      <c r="B498" s="106">
        <v>487</v>
      </c>
      <c r="C498" s="153"/>
      <c r="D498" s="184"/>
      <c r="E498" s="184"/>
      <c r="F498" s="185"/>
      <c r="G498" s="166" t="str">
        <f t="shared" si="105"/>
        <v/>
      </c>
      <c r="H498" s="48"/>
      <c r="I498" s="17"/>
      <c r="J498" s="140" t="str">
        <f t="shared" si="106"/>
        <v/>
      </c>
      <c r="K498" s="112"/>
      <c r="L498" s="108"/>
      <c r="M498" s="108"/>
      <c r="N498" s="108"/>
      <c r="O498" s="18" t="str" cm="1">
        <f t="array" ref="O498">IF(K498="","",IF($O$11="Bester",LARGE(K498:N498,1),IF(AND(M498="",N498=""),"",SUM(LARGE(K498:N498,{1;2;3})))))</f>
        <v/>
      </c>
      <c r="P498" s="140" t="str">
        <f t="shared" si="107"/>
        <v/>
      </c>
      <c r="Q498" s="112"/>
      <c r="R498" s="114"/>
      <c r="S498" s="114"/>
      <c r="T498" s="114"/>
      <c r="U498" s="19" t="str" cm="1">
        <f t="array" ref="U498">IF(Q498="","",IF($U$11="Bester",LARGE(Q498:T498,1),IF(AND(S498="",T498=""),"",SUM(LARGE(Q498:T498,{1;2;3})))))</f>
        <v/>
      </c>
      <c r="V498" s="140" t="str">
        <f t="shared" si="108"/>
        <v/>
      </c>
      <c r="W498" s="17"/>
      <c r="X498" s="140" t="str">
        <f t="shared" si="109"/>
        <v/>
      </c>
      <c r="Y498" s="21"/>
      <c r="Z498" s="26" t="str">
        <f t="shared" si="101"/>
        <v/>
      </c>
      <c r="AA498" s="27" t="str">
        <f t="shared" si="102"/>
        <v/>
      </c>
      <c r="AB498" s="27" t="str">
        <f t="shared" si="103"/>
        <v/>
      </c>
      <c r="AC498" s="25" t="str">
        <f t="shared" si="104"/>
        <v/>
      </c>
      <c r="AD498" s="19" t="str">
        <f t="shared" si="110"/>
        <v/>
      </c>
      <c r="AE498" s="142" t="str">
        <f t="shared" si="111"/>
        <v/>
      </c>
      <c r="AF498" s="28" t="str">
        <f t="shared" si="112"/>
        <v/>
      </c>
      <c r="AG498" s="29" t="str">
        <f t="shared" si="113"/>
        <v/>
      </c>
      <c r="AH498" s="30" t="str">
        <f t="shared" si="114"/>
        <v/>
      </c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</row>
    <row r="499" spans="2:49" ht="18" customHeight="1" x14ac:dyDescent="0.2">
      <c r="B499" s="106">
        <v>488</v>
      </c>
      <c r="C499" s="153"/>
      <c r="D499" s="184"/>
      <c r="E499" s="184"/>
      <c r="F499" s="185"/>
      <c r="G499" s="166" t="str">
        <f t="shared" si="105"/>
        <v/>
      </c>
      <c r="H499" s="48"/>
      <c r="I499" s="17"/>
      <c r="J499" s="140" t="str">
        <f t="shared" si="106"/>
        <v/>
      </c>
      <c r="K499" s="112"/>
      <c r="L499" s="108"/>
      <c r="M499" s="108"/>
      <c r="N499" s="108"/>
      <c r="O499" s="18" t="str" cm="1">
        <f t="array" ref="O499">IF(K499="","",IF($O$11="Bester",LARGE(K499:N499,1),IF(AND(M499="",N499=""),"",SUM(LARGE(K499:N499,{1;2;3})))))</f>
        <v/>
      </c>
      <c r="P499" s="140" t="str">
        <f t="shared" si="107"/>
        <v/>
      </c>
      <c r="Q499" s="112"/>
      <c r="R499" s="114"/>
      <c r="S499" s="114"/>
      <c r="T499" s="114"/>
      <c r="U499" s="19" t="str" cm="1">
        <f t="array" ref="U499">IF(Q499="","",IF($U$11="Bester",LARGE(Q499:T499,1),IF(AND(S499="",T499=""),"",SUM(LARGE(Q499:T499,{1;2;3})))))</f>
        <v/>
      </c>
      <c r="V499" s="140" t="str">
        <f t="shared" si="108"/>
        <v/>
      </c>
      <c r="W499" s="17"/>
      <c r="X499" s="140" t="str">
        <f t="shared" si="109"/>
        <v/>
      </c>
      <c r="Y499" s="21"/>
      <c r="Z499" s="26" t="str">
        <f t="shared" si="101"/>
        <v/>
      </c>
      <c r="AA499" s="27" t="str">
        <f t="shared" si="102"/>
        <v/>
      </c>
      <c r="AB499" s="27" t="str">
        <f t="shared" si="103"/>
        <v/>
      </c>
      <c r="AC499" s="25" t="str">
        <f t="shared" si="104"/>
        <v/>
      </c>
      <c r="AD499" s="19" t="str">
        <f t="shared" si="110"/>
        <v/>
      </c>
      <c r="AE499" s="142" t="str">
        <f t="shared" si="111"/>
        <v/>
      </c>
      <c r="AF499" s="28" t="str">
        <f t="shared" si="112"/>
        <v/>
      </c>
      <c r="AG499" s="29" t="str">
        <f t="shared" si="113"/>
        <v/>
      </c>
      <c r="AH499" s="30" t="str">
        <f t="shared" si="114"/>
        <v/>
      </c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</row>
    <row r="500" spans="2:49" ht="18" customHeight="1" x14ac:dyDescent="0.2">
      <c r="B500" s="106">
        <v>489</v>
      </c>
      <c r="C500" s="153"/>
      <c r="D500" s="184"/>
      <c r="E500" s="184"/>
      <c r="F500" s="185"/>
      <c r="G500" s="166" t="str">
        <f t="shared" si="105"/>
        <v/>
      </c>
      <c r="H500" s="48"/>
      <c r="I500" s="17"/>
      <c r="J500" s="140" t="str">
        <f t="shared" si="106"/>
        <v/>
      </c>
      <c r="K500" s="112"/>
      <c r="L500" s="108"/>
      <c r="M500" s="108"/>
      <c r="N500" s="108"/>
      <c r="O500" s="18" t="str" cm="1">
        <f t="array" ref="O500">IF(K500="","",IF($O$11="Bester",LARGE(K500:N500,1),IF(AND(M500="",N500=""),"",SUM(LARGE(K500:N500,{1;2;3})))))</f>
        <v/>
      </c>
      <c r="P500" s="140" t="str">
        <f t="shared" si="107"/>
        <v/>
      </c>
      <c r="Q500" s="112"/>
      <c r="R500" s="114"/>
      <c r="S500" s="114"/>
      <c r="T500" s="114"/>
      <c r="U500" s="19" t="str" cm="1">
        <f t="array" ref="U500">IF(Q500="","",IF($U$11="Bester",LARGE(Q500:T500,1),IF(AND(S500="",T500=""),"",SUM(LARGE(Q500:T500,{1;2;3})))))</f>
        <v/>
      </c>
      <c r="V500" s="140" t="str">
        <f t="shared" si="108"/>
        <v/>
      </c>
      <c r="W500" s="17"/>
      <c r="X500" s="140" t="str">
        <f t="shared" si="109"/>
        <v/>
      </c>
      <c r="Y500" s="21"/>
      <c r="Z500" s="26" t="str">
        <f t="shared" si="101"/>
        <v/>
      </c>
      <c r="AA500" s="27" t="str">
        <f t="shared" si="102"/>
        <v/>
      </c>
      <c r="AB500" s="27" t="str">
        <f t="shared" si="103"/>
        <v/>
      </c>
      <c r="AC500" s="25" t="str">
        <f t="shared" si="104"/>
        <v/>
      </c>
      <c r="AD500" s="19" t="str">
        <f t="shared" si="110"/>
        <v/>
      </c>
      <c r="AE500" s="142" t="str">
        <f t="shared" si="111"/>
        <v/>
      </c>
      <c r="AF500" s="28" t="str">
        <f t="shared" si="112"/>
        <v/>
      </c>
      <c r="AG500" s="29" t="str">
        <f t="shared" si="113"/>
        <v/>
      </c>
      <c r="AH500" s="30" t="str">
        <f t="shared" si="114"/>
        <v/>
      </c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</row>
    <row r="501" spans="2:49" ht="18" customHeight="1" x14ac:dyDescent="0.2">
      <c r="B501" s="106">
        <v>490</v>
      </c>
      <c r="C501" s="153"/>
      <c r="D501" s="184"/>
      <c r="E501" s="184"/>
      <c r="F501" s="185"/>
      <c r="G501" s="166" t="str">
        <f t="shared" si="105"/>
        <v/>
      </c>
      <c r="H501" s="48"/>
      <c r="I501" s="17"/>
      <c r="J501" s="140" t="str">
        <f t="shared" si="106"/>
        <v/>
      </c>
      <c r="K501" s="112"/>
      <c r="L501" s="108"/>
      <c r="M501" s="108"/>
      <c r="N501" s="108"/>
      <c r="O501" s="18" t="str" cm="1">
        <f t="array" ref="O501">IF(K501="","",IF($O$11="Bester",LARGE(K501:N501,1),IF(AND(M501="",N501=""),"",SUM(LARGE(K501:N501,{1;2;3})))))</f>
        <v/>
      </c>
      <c r="P501" s="140" t="str">
        <f t="shared" si="107"/>
        <v/>
      </c>
      <c r="Q501" s="112"/>
      <c r="R501" s="114"/>
      <c r="S501" s="114"/>
      <c r="T501" s="114"/>
      <c r="U501" s="19" t="str" cm="1">
        <f t="array" ref="U501">IF(Q501="","",IF($U$11="Bester",LARGE(Q501:T501,1),IF(AND(S501="",T501=""),"",SUM(LARGE(Q501:T501,{1;2;3})))))</f>
        <v/>
      </c>
      <c r="V501" s="140" t="str">
        <f t="shared" si="108"/>
        <v/>
      </c>
      <c r="W501" s="17"/>
      <c r="X501" s="140" t="str">
        <f t="shared" si="109"/>
        <v/>
      </c>
      <c r="Y501" s="21"/>
      <c r="Z501" s="26" t="str">
        <f t="shared" si="101"/>
        <v/>
      </c>
      <c r="AA501" s="27" t="str">
        <f t="shared" si="102"/>
        <v/>
      </c>
      <c r="AB501" s="27" t="str">
        <f t="shared" si="103"/>
        <v/>
      </c>
      <c r="AC501" s="25" t="str">
        <f t="shared" si="104"/>
        <v/>
      </c>
      <c r="AD501" s="19" t="str">
        <f t="shared" si="110"/>
        <v/>
      </c>
      <c r="AE501" s="142" t="str">
        <f t="shared" si="111"/>
        <v/>
      </c>
      <c r="AF501" s="28" t="str">
        <f t="shared" si="112"/>
        <v/>
      </c>
      <c r="AG501" s="29" t="str">
        <f t="shared" si="113"/>
        <v/>
      </c>
      <c r="AH501" s="30" t="str">
        <f t="shared" si="114"/>
        <v/>
      </c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</row>
    <row r="502" spans="2:49" ht="18" customHeight="1" x14ac:dyDescent="0.2">
      <c r="B502" s="106">
        <v>491</v>
      </c>
      <c r="C502" s="153"/>
      <c r="D502" s="184"/>
      <c r="E502" s="184"/>
      <c r="F502" s="185"/>
      <c r="G502" s="166" t="str">
        <f t="shared" si="105"/>
        <v/>
      </c>
      <c r="H502" s="48"/>
      <c r="I502" s="17"/>
      <c r="J502" s="140" t="str">
        <f t="shared" si="106"/>
        <v/>
      </c>
      <c r="K502" s="112"/>
      <c r="L502" s="108"/>
      <c r="M502" s="108"/>
      <c r="N502" s="108"/>
      <c r="O502" s="18" t="str" cm="1">
        <f t="array" ref="O502">IF(K502="","",IF($O$11="Bester",LARGE(K502:N502,1),IF(AND(M502="",N502=""),"",SUM(LARGE(K502:N502,{1;2;3})))))</f>
        <v/>
      </c>
      <c r="P502" s="140" t="str">
        <f t="shared" si="107"/>
        <v/>
      </c>
      <c r="Q502" s="112"/>
      <c r="R502" s="114"/>
      <c r="S502" s="114"/>
      <c r="T502" s="114"/>
      <c r="U502" s="19" t="str" cm="1">
        <f t="array" ref="U502">IF(Q502="","",IF($U$11="Bester",LARGE(Q502:T502,1),IF(AND(S502="",T502=""),"",SUM(LARGE(Q502:T502,{1;2;3})))))</f>
        <v/>
      </c>
      <c r="V502" s="140" t="str">
        <f t="shared" si="108"/>
        <v/>
      </c>
      <c r="W502" s="17"/>
      <c r="X502" s="140" t="str">
        <f t="shared" si="109"/>
        <v/>
      </c>
      <c r="Y502" s="21"/>
      <c r="Z502" s="26" t="str">
        <f t="shared" si="101"/>
        <v/>
      </c>
      <c r="AA502" s="27" t="str">
        <f t="shared" si="102"/>
        <v/>
      </c>
      <c r="AB502" s="27" t="str">
        <f t="shared" si="103"/>
        <v/>
      </c>
      <c r="AC502" s="25" t="str">
        <f t="shared" si="104"/>
        <v/>
      </c>
      <c r="AD502" s="19" t="str">
        <f t="shared" si="110"/>
        <v/>
      </c>
      <c r="AE502" s="142" t="str">
        <f t="shared" si="111"/>
        <v/>
      </c>
      <c r="AF502" s="28" t="str">
        <f t="shared" si="112"/>
        <v/>
      </c>
      <c r="AG502" s="29" t="str">
        <f t="shared" si="113"/>
        <v/>
      </c>
      <c r="AH502" s="30" t="str">
        <f t="shared" si="114"/>
        <v/>
      </c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</row>
    <row r="503" spans="2:49" ht="18" customHeight="1" x14ac:dyDescent="0.2">
      <c r="B503" s="106">
        <v>492</v>
      </c>
      <c r="C503" s="153"/>
      <c r="D503" s="184"/>
      <c r="E503" s="184"/>
      <c r="F503" s="185"/>
      <c r="G503" s="166" t="str">
        <f t="shared" si="105"/>
        <v/>
      </c>
      <c r="H503" s="48"/>
      <c r="I503" s="17"/>
      <c r="J503" s="140" t="str">
        <f t="shared" si="106"/>
        <v/>
      </c>
      <c r="K503" s="112"/>
      <c r="L503" s="108"/>
      <c r="M503" s="108"/>
      <c r="N503" s="108"/>
      <c r="O503" s="18" t="str" cm="1">
        <f t="array" ref="O503">IF(K503="","",IF($O$11="Bester",LARGE(K503:N503,1),IF(AND(M503="",N503=""),"",SUM(LARGE(K503:N503,{1;2;3})))))</f>
        <v/>
      </c>
      <c r="P503" s="140" t="str">
        <f t="shared" si="107"/>
        <v/>
      </c>
      <c r="Q503" s="112"/>
      <c r="R503" s="114"/>
      <c r="S503" s="114"/>
      <c r="T503" s="114"/>
      <c r="U503" s="19" t="str" cm="1">
        <f t="array" ref="U503">IF(Q503="","",IF($U$11="Bester",LARGE(Q503:T503,1),IF(AND(S503="",T503=""),"",SUM(LARGE(Q503:T503,{1;2;3})))))</f>
        <v/>
      </c>
      <c r="V503" s="140" t="str">
        <f t="shared" si="108"/>
        <v/>
      </c>
      <c r="W503" s="17"/>
      <c r="X503" s="140" t="str">
        <f t="shared" si="109"/>
        <v/>
      </c>
      <c r="Y503" s="21"/>
      <c r="Z503" s="26" t="str">
        <f t="shared" si="101"/>
        <v/>
      </c>
      <c r="AA503" s="27" t="str">
        <f t="shared" si="102"/>
        <v/>
      </c>
      <c r="AB503" s="27" t="str">
        <f t="shared" si="103"/>
        <v/>
      </c>
      <c r="AC503" s="25" t="str">
        <f t="shared" si="104"/>
        <v/>
      </c>
      <c r="AD503" s="19" t="str">
        <f t="shared" si="110"/>
        <v/>
      </c>
      <c r="AE503" s="142" t="str">
        <f t="shared" si="111"/>
        <v/>
      </c>
      <c r="AF503" s="28" t="str">
        <f t="shared" si="112"/>
        <v/>
      </c>
      <c r="AG503" s="29" t="str">
        <f t="shared" si="113"/>
        <v/>
      </c>
      <c r="AH503" s="30" t="str">
        <f t="shared" si="114"/>
        <v/>
      </c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</row>
    <row r="504" spans="2:49" ht="18" customHeight="1" x14ac:dyDescent="0.2">
      <c r="B504" s="106">
        <v>493</v>
      </c>
      <c r="C504" s="153"/>
      <c r="D504" s="184"/>
      <c r="E504" s="184"/>
      <c r="F504" s="185"/>
      <c r="G504" s="166" t="str">
        <f t="shared" si="105"/>
        <v/>
      </c>
      <c r="H504" s="48"/>
      <c r="I504" s="17"/>
      <c r="J504" s="140" t="str">
        <f t="shared" si="106"/>
        <v/>
      </c>
      <c r="K504" s="112"/>
      <c r="L504" s="108"/>
      <c r="M504" s="108"/>
      <c r="N504" s="108"/>
      <c r="O504" s="18" t="str" cm="1">
        <f t="array" ref="O504">IF(K504="","",IF($O$11="Bester",LARGE(K504:N504,1),IF(AND(M504="",N504=""),"",SUM(LARGE(K504:N504,{1;2;3})))))</f>
        <v/>
      </c>
      <c r="P504" s="140" t="str">
        <f t="shared" si="107"/>
        <v/>
      </c>
      <c r="Q504" s="112"/>
      <c r="R504" s="114"/>
      <c r="S504" s="114"/>
      <c r="T504" s="114"/>
      <c r="U504" s="19" t="str" cm="1">
        <f t="array" ref="U504">IF(Q504="","",IF($U$11="Bester",LARGE(Q504:T504,1),IF(AND(S504="",T504=""),"",SUM(LARGE(Q504:T504,{1;2;3})))))</f>
        <v/>
      </c>
      <c r="V504" s="140" t="str">
        <f t="shared" si="108"/>
        <v/>
      </c>
      <c r="W504" s="17"/>
      <c r="X504" s="140" t="str">
        <f t="shared" si="109"/>
        <v/>
      </c>
      <c r="Y504" s="21"/>
      <c r="Z504" s="26" t="str">
        <f t="shared" si="101"/>
        <v/>
      </c>
      <c r="AA504" s="27" t="str">
        <f t="shared" si="102"/>
        <v/>
      </c>
      <c r="AB504" s="27" t="str">
        <f t="shared" si="103"/>
        <v/>
      </c>
      <c r="AC504" s="25" t="str">
        <f t="shared" si="104"/>
        <v/>
      </c>
      <c r="AD504" s="19" t="str">
        <f t="shared" si="110"/>
        <v/>
      </c>
      <c r="AE504" s="142" t="str">
        <f t="shared" si="111"/>
        <v/>
      </c>
      <c r="AF504" s="28" t="str">
        <f t="shared" si="112"/>
        <v/>
      </c>
      <c r="AG504" s="29" t="str">
        <f t="shared" si="113"/>
        <v/>
      </c>
      <c r="AH504" s="30" t="str">
        <f t="shared" si="114"/>
        <v/>
      </c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</row>
    <row r="505" spans="2:49" ht="18" customHeight="1" x14ac:dyDescent="0.2">
      <c r="B505" s="106">
        <v>494</v>
      </c>
      <c r="C505" s="153"/>
      <c r="D505" s="184"/>
      <c r="E505" s="184"/>
      <c r="F505" s="185"/>
      <c r="G505" s="166" t="str">
        <f t="shared" si="105"/>
        <v/>
      </c>
      <c r="H505" s="48"/>
      <c r="I505" s="17"/>
      <c r="J505" s="140" t="str">
        <f t="shared" si="106"/>
        <v/>
      </c>
      <c r="K505" s="112"/>
      <c r="L505" s="108"/>
      <c r="M505" s="108"/>
      <c r="N505" s="108"/>
      <c r="O505" s="18" t="str" cm="1">
        <f t="array" ref="O505">IF(K505="","",IF($O$11="Bester",LARGE(K505:N505,1),IF(AND(M505="",N505=""),"",SUM(LARGE(K505:N505,{1;2;3})))))</f>
        <v/>
      </c>
      <c r="P505" s="140" t="str">
        <f t="shared" si="107"/>
        <v/>
      </c>
      <c r="Q505" s="112"/>
      <c r="R505" s="114"/>
      <c r="S505" s="114"/>
      <c r="T505" s="114"/>
      <c r="U505" s="19" t="str" cm="1">
        <f t="array" ref="U505">IF(Q505="","",IF($U$11="Bester",LARGE(Q505:T505,1),IF(AND(S505="",T505=""),"",SUM(LARGE(Q505:T505,{1;2;3})))))</f>
        <v/>
      </c>
      <c r="V505" s="140" t="str">
        <f t="shared" si="108"/>
        <v/>
      </c>
      <c r="W505" s="17"/>
      <c r="X505" s="140" t="str">
        <f t="shared" si="109"/>
        <v/>
      </c>
      <c r="Y505" s="21"/>
      <c r="Z505" s="26" t="str">
        <f t="shared" si="101"/>
        <v/>
      </c>
      <c r="AA505" s="27" t="str">
        <f t="shared" si="102"/>
        <v/>
      </c>
      <c r="AB505" s="27" t="str">
        <f t="shared" si="103"/>
        <v/>
      </c>
      <c r="AC505" s="25" t="str">
        <f t="shared" si="104"/>
        <v/>
      </c>
      <c r="AD505" s="19" t="str">
        <f t="shared" si="110"/>
        <v/>
      </c>
      <c r="AE505" s="142" t="str">
        <f t="shared" si="111"/>
        <v/>
      </c>
      <c r="AF505" s="28" t="str">
        <f t="shared" si="112"/>
        <v/>
      </c>
      <c r="AG505" s="29" t="str">
        <f t="shared" si="113"/>
        <v/>
      </c>
      <c r="AH505" s="30" t="str">
        <f t="shared" si="114"/>
        <v/>
      </c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</row>
    <row r="506" spans="2:49" ht="18" customHeight="1" x14ac:dyDescent="0.2">
      <c r="B506" s="106">
        <v>495</v>
      </c>
      <c r="C506" s="153"/>
      <c r="D506" s="184"/>
      <c r="E506" s="184"/>
      <c r="F506" s="185"/>
      <c r="G506" s="166" t="str">
        <f t="shared" si="105"/>
        <v/>
      </c>
      <c r="H506" s="48"/>
      <c r="I506" s="17"/>
      <c r="J506" s="140" t="str">
        <f t="shared" si="106"/>
        <v/>
      </c>
      <c r="K506" s="112"/>
      <c r="L506" s="108"/>
      <c r="M506" s="108"/>
      <c r="N506" s="108"/>
      <c r="O506" s="18" t="str" cm="1">
        <f t="array" ref="O506">IF(K506="","",IF($O$11="Bester",LARGE(K506:N506,1),IF(AND(M506="",N506=""),"",SUM(LARGE(K506:N506,{1;2;3})))))</f>
        <v/>
      </c>
      <c r="P506" s="140" t="str">
        <f t="shared" si="107"/>
        <v/>
      </c>
      <c r="Q506" s="112"/>
      <c r="R506" s="114"/>
      <c r="S506" s="114"/>
      <c r="T506" s="114"/>
      <c r="U506" s="19" t="str" cm="1">
        <f t="array" ref="U506">IF(Q506="","",IF($U$11="Bester",LARGE(Q506:T506,1),IF(AND(S506="",T506=""),"",SUM(LARGE(Q506:T506,{1;2;3})))))</f>
        <v/>
      </c>
      <c r="V506" s="140" t="str">
        <f t="shared" si="108"/>
        <v/>
      </c>
      <c r="W506" s="17"/>
      <c r="X506" s="140" t="str">
        <f t="shared" si="109"/>
        <v/>
      </c>
      <c r="Y506" s="21"/>
      <c r="Z506" s="26" t="str">
        <f t="shared" si="101"/>
        <v/>
      </c>
      <c r="AA506" s="27" t="str">
        <f t="shared" si="102"/>
        <v/>
      </c>
      <c r="AB506" s="27" t="str">
        <f t="shared" si="103"/>
        <v/>
      </c>
      <c r="AC506" s="25" t="str">
        <f t="shared" si="104"/>
        <v/>
      </c>
      <c r="AD506" s="19" t="str">
        <f t="shared" si="110"/>
        <v/>
      </c>
      <c r="AE506" s="142" t="str">
        <f t="shared" si="111"/>
        <v/>
      </c>
      <c r="AF506" s="28" t="str">
        <f t="shared" si="112"/>
        <v/>
      </c>
      <c r="AG506" s="29" t="str">
        <f t="shared" si="113"/>
        <v/>
      </c>
      <c r="AH506" s="30" t="str">
        <f t="shared" si="114"/>
        <v/>
      </c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</row>
    <row r="507" spans="2:49" ht="18" customHeight="1" x14ac:dyDescent="0.2">
      <c r="B507" s="106">
        <v>496</v>
      </c>
      <c r="C507" s="153"/>
      <c r="D507" s="184"/>
      <c r="E507" s="184"/>
      <c r="F507" s="185"/>
      <c r="G507" s="166" t="str">
        <f t="shared" si="105"/>
        <v/>
      </c>
      <c r="H507" s="48"/>
      <c r="I507" s="17"/>
      <c r="J507" s="140" t="str">
        <f t="shared" si="106"/>
        <v/>
      </c>
      <c r="K507" s="112"/>
      <c r="L507" s="108"/>
      <c r="M507" s="108"/>
      <c r="N507" s="108"/>
      <c r="O507" s="18" t="str" cm="1">
        <f t="array" ref="O507">IF(K507="","",IF($O$11="Bester",LARGE(K507:N507,1),IF(AND(M507="",N507=""),"",SUM(LARGE(K507:N507,{1;2;3})))))</f>
        <v/>
      </c>
      <c r="P507" s="140" t="str">
        <f t="shared" si="107"/>
        <v/>
      </c>
      <c r="Q507" s="112"/>
      <c r="R507" s="114"/>
      <c r="S507" s="114"/>
      <c r="T507" s="114"/>
      <c r="U507" s="19" t="str" cm="1">
        <f t="array" ref="U507">IF(Q507="","",IF($U$11="Bester",LARGE(Q507:T507,1),IF(AND(S507="",T507=""),"",SUM(LARGE(Q507:T507,{1;2;3})))))</f>
        <v/>
      </c>
      <c r="V507" s="140" t="str">
        <f t="shared" si="108"/>
        <v/>
      </c>
      <c r="W507" s="17"/>
      <c r="X507" s="140" t="str">
        <f t="shared" si="109"/>
        <v/>
      </c>
      <c r="Y507" s="21"/>
      <c r="Z507" s="26" t="str">
        <f t="shared" si="101"/>
        <v/>
      </c>
      <c r="AA507" s="27" t="str">
        <f t="shared" si="102"/>
        <v/>
      </c>
      <c r="AB507" s="27" t="str">
        <f t="shared" si="103"/>
        <v/>
      </c>
      <c r="AC507" s="25" t="str">
        <f t="shared" si="104"/>
        <v/>
      </c>
      <c r="AD507" s="19" t="str">
        <f t="shared" si="110"/>
        <v/>
      </c>
      <c r="AE507" s="142" t="str">
        <f t="shared" si="111"/>
        <v/>
      </c>
      <c r="AF507" s="28" t="str">
        <f t="shared" si="112"/>
        <v/>
      </c>
      <c r="AG507" s="29" t="str">
        <f t="shared" si="113"/>
        <v/>
      </c>
      <c r="AH507" s="30" t="str">
        <f t="shared" si="114"/>
        <v/>
      </c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</row>
    <row r="508" spans="2:49" ht="18" customHeight="1" x14ac:dyDescent="0.2">
      <c r="B508" s="106">
        <v>497</v>
      </c>
      <c r="C508" s="153"/>
      <c r="D508" s="184"/>
      <c r="E508" s="184"/>
      <c r="F508" s="185"/>
      <c r="G508" s="166" t="str">
        <f t="shared" si="105"/>
        <v/>
      </c>
      <c r="H508" s="48"/>
      <c r="I508" s="17"/>
      <c r="J508" s="140" t="str">
        <f t="shared" si="106"/>
        <v/>
      </c>
      <c r="K508" s="112"/>
      <c r="L508" s="108"/>
      <c r="M508" s="108"/>
      <c r="N508" s="108"/>
      <c r="O508" s="18" t="str" cm="1">
        <f t="array" ref="O508">IF(K508="","",IF($O$11="Bester",LARGE(K508:N508,1),IF(AND(M508="",N508=""),"",SUM(LARGE(K508:N508,{1;2;3})))))</f>
        <v/>
      </c>
      <c r="P508" s="140" t="str">
        <f t="shared" si="107"/>
        <v/>
      </c>
      <c r="Q508" s="112"/>
      <c r="R508" s="114"/>
      <c r="S508" s="114"/>
      <c r="T508" s="114"/>
      <c r="U508" s="19" t="str" cm="1">
        <f t="array" ref="U508">IF(Q508="","",IF($U$11="Bester",LARGE(Q508:T508,1),IF(AND(S508="",T508=""),"",SUM(LARGE(Q508:T508,{1;2;3})))))</f>
        <v/>
      </c>
      <c r="V508" s="140" t="str">
        <f t="shared" si="108"/>
        <v/>
      </c>
      <c r="W508" s="17"/>
      <c r="X508" s="140" t="str">
        <f t="shared" si="109"/>
        <v/>
      </c>
      <c r="Y508" s="21"/>
      <c r="Z508" s="26" t="str">
        <f t="shared" si="101"/>
        <v/>
      </c>
      <c r="AA508" s="27" t="str">
        <f t="shared" si="102"/>
        <v/>
      </c>
      <c r="AB508" s="27" t="str">
        <f t="shared" si="103"/>
        <v/>
      </c>
      <c r="AC508" s="25" t="str">
        <f t="shared" si="104"/>
        <v/>
      </c>
      <c r="AD508" s="19" t="str">
        <f t="shared" si="110"/>
        <v/>
      </c>
      <c r="AE508" s="142" t="str">
        <f t="shared" si="111"/>
        <v/>
      </c>
      <c r="AF508" s="28" t="str">
        <f t="shared" si="112"/>
        <v/>
      </c>
      <c r="AG508" s="29" t="str">
        <f t="shared" si="113"/>
        <v/>
      </c>
      <c r="AH508" s="30" t="str">
        <f t="shared" si="114"/>
        <v/>
      </c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</row>
    <row r="509" spans="2:49" ht="18" customHeight="1" x14ac:dyDescent="0.2">
      <c r="B509" s="106">
        <v>498</v>
      </c>
      <c r="C509" s="153"/>
      <c r="D509" s="184"/>
      <c r="E509" s="184"/>
      <c r="F509" s="185"/>
      <c r="G509" s="166" t="str">
        <f t="shared" si="105"/>
        <v/>
      </c>
      <c r="H509" s="48"/>
      <c r="I509" s="17"/>
      <c r="J509" s="140" t="str">
        <f t="shared" si="106"/>
        <v/>
      </c>
      <c r="K509" s="112"/>
      <c r="L509" s="108"/>
      <c r="M509" s="108"/>
      <c r="N509" s="108"/>
      <c r="O509" s="18" t="str" cm="1">
        <f t="array" ref="O509">IF(K509="","",IF($O$11="Bester",LARGE(K509:N509,1),IF(AND(M509="",N509=""),"",SUM(LARGE(K509:N509,{1;2;3})))))</f>
        <v/>
      </c>
      <c r="P509" s="140" t="str">
        <f t="shared" si="107"/>
        <v/>
      </c>
      <c r="Q509" s="112"/>
      <c r="R509" s="114"/>
      <c r="S509" s="114"/>
      <c r="T509" s="114"/>
      <c r="U509" s="19" t="str" cm="1">
        <f t="array" ref="U509">IF(Q509="","",IF($U$11="Bester",LARGE(Q509:T509,1),IF(AND(S509="",T509=""),"",SUM(LARGE(Q509:T509,{1;2;3})))))</f>
        <v/>
      </c>
      <c r="V509" s="140" t="str">
        <f t="shared" si="108"/>
        <v/>
      </c>
      <c r="W509" s="17"/>
      <c r="X509" s="140" t="str">
        <f t="shared" si="109"/>
        <v/>
      </c>
      <c r="Y509" s="21"/>
      <c r="Z509" s="26" t="str">
        <f t="shared" si="101"/>
        <v/>
      </c>
      <c r="AA509" s="27" t="str">
        <f t="shared" si="102"/>
        <v/>
      </c>
      <c r="AB509" s="27" t="str">
        <f t="shared" si="103"/>
        <v/>
      </c>
      <c r="AC509" s="25" t="str">
        <f t="shared" si="104"/>
        <v/>
      </c>
      <c r="AD509" s="19" t="str">
        <f t="shared" si="110"/>
        <v/>
      </c>
      <c r="AE509" s="142" t="str">
        <f t="shared" si="111"/>
        <v/>
      </c>
      <c r="AF509" s="28" t="str">
        <f t="shared" si="112"/>
        <v/>
      </c>
      <c r="AG509" s="29" t="str">
        <f t="shared" si="113"/>
        <v/>
      </c>
      <c r="AH509" s="30" t="str">
        <f t="shared" si="114"/>
        <v/>
      </c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</row>
    <row r="510" spans="2:49" ht="18" customHeight="1" x14ac:dyDescent="0.2">
      <c r="B510" s="106">
        <v>499</v>
      </c>
      <c r="C510" s="153"/>
      <c r="D510" s="184"/>
      <c r="E510" s="184"/>
      <c r="F510" s="185"/>
      <c r="G510" s="166" t="str">
        <f t="shared" si="105"/>
        <v/>
      </c>
      <c r="H510" s="48"/>
      <c r="I510" s="17"/>
      <c r="J510" s="140" t="str">
        <f t="shared" si="106"/>
        <v/>
      </c>
      <c r="K510" s="112"/>
      <c r="L510" s="108"/>
      <c r="M510" s="108"/>
      <c r="N510" s="108"/>
      <c r="O510" s="18" t="str" cm="1">
        <f t="array" ref="O510">IF(K510="","",IF($O$11="Bester",LARGE(K510:N510,1),IF(AND(M510="",N510=""),"",SUM(LARGE(K510:N510,{1;2;3})))))</f>
        <v/>
      </c>
      <c r="P510" s="140" t="str">
        <f t="shared" si="107"/>
        <v/>
      </c>
      <c r="Q510" s="112"/>
      <c r="R510" s="114"/>
      <c r="S510" s="114"/>
      <c r="T510" s="114"/>
      <c r="U510" s="19" t="str" cm="1">
        <f t="array" ref="U510">IF(Q510="","",IF($U$11="Bester",LARGE(Q510:T510,1),IF(AND(S510="",T510=""),"",SUM(LARGE(Q510:T510,{1;2;3})))))</f>
        <v/>
      </c>
      <c r="V510" s="140" t="str">
        <f t="shared" si="108"/>
        <v/>
      </c>
      <c r="W510" s="17"/>
      <c r="X510" s="140" t="str">
        <f t="shared" si="109"/>
        <v/>
      </c>
      <c r="Y510" s="21"/>
      <c r="Z510" s="26" t="str">
        <f t="shared" si="101"/>
        <v/>
      </c>
      <c r="AA510" s="27" t="str">
        <f t="shared" si="102"/>
        <v/>
      </c>
      <c r="AB510" s="27" t="str">
        <f t="shared" si="103"/>
        <v/>
      </c>
      <c r="AC510" s="25" t="str">
        <f t="shared" si="104"/>
        <v/>
      </c>
      <c r="AD510" s="19" t="str">
        <f t="shared" si="110"/>
        <v/>
      </c>
      <c r="AE510" s="142" t="str">
        <f t="shared" si="111"/>
        <v/>
      </c>
      <c r="AF510" s="28" t="str">
        <f t="shared" si="112"/>
        <v/>
      </c>
      <c r="AG510" s="29" t="str">
        <f t="shared" si="113"/>
        <v/>
      </c>
      <c r="AH510" s="30" t="str">
        <f t="shared" si="114"/>
        <v/>
      </c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</row>
    <row r="511" spans="2:49" ht="18" customHeight="1" x14ac:dyDescent="0.2">
      <c r="B511" s="106">
        <v>500</v>
      </c>
      <c r="C511" s="153"/>
      <c r="D511" s="184"/>
      <c r="E511" s="184"/>
      <c r="F511" s="185"/>
      <c r="G511" s="166" t="str">
        <f t="shared" si="105"/>
        <v/>
      </c>
      <c r="H511" s="48"/>
      <c r="I511" s="17"/>
      <c r="J511" s="140" t="str">
        <f t="shared" si="106"/>
        <v/>
      </c>
      <c r="K511" s="112"/>
      <c r="L511" s="108"/>
      <c r="M511" s="108"/>
      <c r="N511" s="108"/>
      <c r="O511" s="18" t="str" cm="1">
        <f t="array" ref="O511">IF(K511="","",IF($O$11="Bester",LARGE(K511:N511,1),IF(AND(M511="",N511=""),"",SUM(LARGE(K511:N511,{1;2;3})))))</f>
        <v/>
      </c>
      <c r="P511" s="140" t="str">
        <f t="shared" si="107"/>
        <v/>
      </c>
      <c r="Q511" s="112"/>
      <c r="R511" s="114"/>
      <c r="S511" s="114"/>
      <c r="T511" s="114"/>
      <c r="U511" s="19" t="str" cm="1">
        <f t="array" ref="U511">IF(Q511="","",IF($U$11="Bester",LARGE(Q511:T511,1),IF(AND(S511="",T511=""),"",SUM(LARGE(Q511:T511,{1;2;3})))))</f>
        <v/>
      </c>
      <c r="V511" s="140" t="str">
        <f t="shared" si="108"/>
        <v/>
      </c>
      <c r="W511" s="17"/>
      <c r="X511" s="140" t="str">
        <f t="shared" si="109"/>
        <v/>
      </c>
      <c r="Y511" s="21"/>
      <c r="Z511" s="26" t="str">
        <f t="shared" si="101"/>
        <v/>
      </c>
      <c r="AA511" s="27" t="str">
        <f t="shared" si="102"/>
        <v/>
      </c>
      <c r="AB511" s="27" t="str">
        <f t="shared" si="103"/>
        <v/>
      </c>
      <c r="AC511" s="25" t="str">
        <f t="shared" si="104"/>
        <v/>
      </c>
      <c r="AD511" s="19" t="str">
        <f t="shared" si="110"/>
        <v/>
      </c>
      <c r="AE511" s="142" t="str">
        <f t="shared" si="111"/>
        <v/>
      </c>
      <c r="AF511" s="28" t="str">
        <f t="shared" si="112"/>
        <v/>
      </c>
      <c r="AG511" s="29" t="str">
        <f t="shared" si="113"/>
        <v/>
      </c>
      <c r="AH511" s="30" t="str">
        <f t="shared" si="114"/>
        <v/>
      </c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</row>
    <row r="512" spans="2:49" ht="18" customHeight="1" x14ac:dyDescent="0.2">
      <c r="B512" s="106">
        <v>501</v>
      </c>
      <c r="C512" s="153"/>
      <c r="D512" s="184"/>
      <c r="E512" s="184"/>
      <c r="F512" s="185"/>
      <c r="G512" s="166" t="str">
        <f t="shared" si="105"/>
        <v/>
      </c>
      <c r="H512" s="48"/>
      <c r="I512" s="17"/>
      <c r="J512" s="140" t="str">
        <f t="shared" si="106"/>
        <v/>
      </c>
      <c r="K512" s="112"/>
      <c r="L512" s="108"/>
      <c r="M512" s="108"/>
      <c r="N512" s="108"/>
      <c r="O512" s="18" t="str" cm="1">
        <f t="array" ref="O512">IF(K512="","",IF($O$11="Bester",LARGE(K512:N512,1),IF(AND(M512="",N512=""),"",SUM(LARGE(K512:N512,{1;2;3})))))</f>
        <v/>
      </c>
      <c r="P512" s="140" t="str">
        <f t="shared" si="107"/>
        <v/>
      </c>
      <c r="Q512" s="112"/>
      <c r="R512" s="114"/>
      <c r="S512" s="114"/>
      <c r="T512" s="114"/>
      <c r="U512" s="19" t="str" cm="1">
        <f t="array" ref="U512">IF(Q512="","",IF($U$11="Bester",LARGE(Q512:T512,1),IF(AND(S512="",T512=""),"",SUM(LARGE(Q512:T512,{1;2;3})))))</f>
        <v/>
      </c>
      <c r="V512" s="140" t="str">
        <f t="shared" si="108"/>
        <v/>
      </c>
      <c r="W512" s="17"/>
      <c r="X512" s="140" t="str">
        <f t="shared" si="109"/>
        <v/>
      </c>
      <c r="Y512" s="21"/>
      <c r="Z512" s="26" t="str">
        <f t="shared" si="101"/>
        <v/>
      </c>
      <c r="AA512" s="27" t="str">
        <f t="shared" si="102"/>
        <v/>
      </c>
      <c r="AB512" s="27" t="str">
        <f t="shared" si="103"/>
        <v/>
      </c>
      <c r="AC512" s="25" t="str">
        <f t="shared" si="104"/>
        <v/>
      </c>
      <c r="AD512" s="19" t="str">
        <f t="shared" si="110"/>
        <v/>
      </c>
      <c r="AE512" s="142" t="str">
        <f t="shared" si="111"/>
        <v/>
      </c>
      <c r="AF512" s="28" t="str">
        <f t="shared" si="112"/>
        <v/>
      </c>
      <c r="AG512" s="29" t="str">
        <f t="shared" si="113"/>
        <v/>
      </c>
      <c r="AH512" s="30" t="str">
        <f t="shared" si="114"/>
        <v/>
      </c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</row>
    <row r="513" spans="2:49" ht="18" customHeight="1" x14ac:dyDescent="0.2">
      <c r="B513" s="106">
        <v>502</v>
      </c>
      <c r="C513" s="153"/>
      <c r="D513" s="184"/>
      <c r="E513" s="184"/>
      <c r="F513" s="185"/>
      <c r="G513" s="166" t="str">
        <f t="shared" si="105"/>
        <v/>
      </c>
      <c r="H513" s="48"/>
      <c r="I513" s="17"/>
      <c r="J513" s="140" t="str">
        <f t="shared" si="106"/>
        <v/>
      </c>
      <c r="K513" s="112"/>
      <c r="L513" s="108"/>
      <c r="M513" s="108"/>
      <c r="N513" s="108"/>
      <c r="O513" s="18" t="str" cm="1">
        <f t="array" ref="O513">IF(K513="","",IF($O$11="Bester",LARGE(K513:N513,1),IF(AND(M513="",N513=""),"",SUM(LARGE(K513:N513,{1;2;3})))))</f>
        <v/>
      </c>
      <c r="P513" s="140" t="str">
        <f t="shared" si="107"/>
        <v/>
      </c>
      <c r="Q513" s="112"/>
      <c r="R513" s="114"/>
      <c r="S513" s="114"/>
      <c r="T513" s="114"/>
      <c r="U513" s="19" t="str" cm="1">
        <f t="array" ref="U513">IF(Q513="","",IF($U$11="Bester",LARGE(Q513:T513,1),IF(AND(S513="",T513=""),"",SUM(LARGE(Q513:T513,{1;2;3})))))</f>
        <v/>
      </c>
      <c r="V513" s="140" t="str">
        <f t="shared" si="108"/>
        <v/>
      </c>
      <c r="W513" s="17"/>
      <c r="X513" s="140" t="str">
        <f t="shared" si="109"/>
        <v/>
      </c>
      <c r="Y513" s="21"/>
      <c r="Z513" s="26" t="str">
        <f t="shared" si="101"/>
        <v/>
      </c>
      <c r="AA513" s="27" t="str">
        <f t="shared" si="102"/>
        <v/>
      </c>
      <c r="AB513" s="27" t="str">
        <f t="shared" si="103"/>
        <v/>
      </c>
      <c r="AC513" s="25" t="str">
        <f t="shared" si="104"/>
        <v/>
      </c>
      <c r="AD513" s="19" t="str">
        <f t="shared" si="110"/>
        <v/>
      </c>
      <c r="AE513" s="142" t="str">
        <f t="shared" si="111"/>
        <v/>
      </c>
      <c r="AF513" s="28" t="str">
        <f t="shared" si="112"/>
        <v/>
      </c>
      <c r="AG513" s="29" t="str">
        <f t="shared" si="113"/>
        <v/>
      </c>
      <c r="AH513" s="30" t="str">
        <f t="shared" si="114"/>
        <v/>
      </c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</row>
    <row r="514" spans="2:49" ht="18" customHeight="1" x14ac:dyDescent="0.2">
      <c r="B514" s="106">
        <v>503</v>
      </c>
      <c r="C514" s="153"/>
      <c r="D514" s="184"/>
      <c r="E514" s="184"/>
      <c r="F514" s="185"/>
      <c r="G514" s="166" t="str">
        <f t="shared" si="105"/>
        <v/>
      </c>
      <c r="H514" s="48"/>
      <c r="I514" s="17"/>
      <c r="J514" s="140" t="str">
        <f t="shared" si="106"/>
        <v/>
      </c>
      <c r="K514" s="112"/>
      <c r="L514" s="108"/>
      <c r="M514" s="108"/>
      <c r="N514" s="108"/>
      <c r="O514" s="18" t="str" cm="1">
        <f t="array" ref="O514">IF(K514="","",IF($O$11="Bester",LARGE(K514:N514,1),IF(AND(M514="",N514=""),"",SUM(LARGE(K514:N514,{1;2;3})))))</f>
        <v/>
      </c>
      <c r="P514" s="140" t="str">
        <f t="shared" si="107"/>
        <v/>
      </c>
      <c r="Q514" s="112"/>
      <c r="R514" s="114"/>
      <c r="S514" s="114"/>
      <c r="T514" s="114"/>
      <c r="U514" s="19" t="str" cm="1">
        <f t="array" ref="U514">IF(Q514="","",IF($U$11="Bester",LARGE(Q514:T514,1),IF(AND(S514="",T514=""),"",SUM(LARGE(Q514:T514,{1;2;3})))))</f>
        <v/>
      </c>
      <c r="V514" s="140" t="str">
        <f t="shared" si="108"/>
        <v/>
      </c>
      <c r="W514" s="17"/>
      <c r="X514" s="140" t="str">
        <f t="shared" si="109"/>
        <v/>
      </c>
      <c r="Y514" s="21"/>
      <c r="Z514" s="26" t="str">
        <f t="shared" si="101"/>
        <v/>
      </c>
      <c r="AA514" s="27" t="str">
        <f t="shared" si="102"/>
        <v/>
      </c>
      <c r="AB514" s="27" t="str">
        <f t="shared" si="103"/>
        <v/>
      </c>
      <c r="AC514" s="25" t="str">
        <f t="shared" si="104"/>
        <v/>
      </c>
      <c r="AD514" s="19" t="str">
        <f t="shared" si="110"/>
        <v/>
      </c>
      <c r="AE514" s="142" t="str">
        <f t="shared" si="111"/>
        <v/>
      </c>
      <c r="AF514" s="28" t="str">
        <f t="shared" si="112"/>
        <v/>
      </c>
      <c r="AG514" s="29" t="str">
        <f t="shared" si="113"/>
        <v/>
      </c>
      <c r="AH514" s="30" t="str">
        <f t="shared" si="114"/>
        <v/>
      </c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</row>
    <row r="515" spans="2:49" ht="18" customHeight="1" x14ac:dyDescent="0.2">
      <c r="B515" s="106">
        <v>504</v>
      </c>
      <c r="C515" s="153"/>
      <c r="D515" s="184"/>
      <c r="E515" s="184"/>
      <c r="F515" s="185"/>
      <c r="G515" s="166" t="str">
        <f t="shared" si="105"/>
        <v/>
      </c>
      <c r="H515" s="48"/>
      <c r="I515" s="17"/>
      <c r="J515" s="140" t="str">
        <f t="shared" si="106"/>
        <v/>
      </c>
      <c r="K515" s="112"/>
      <c r="L515" s="108"/>
      <c r="M515" s="108"/>
      <c r="N515" s="108"/>
      <c r="O515" s="18" t="str" cm="1">
        <f t="array" ref="O515">IF(K515="","",IF($O$11="Bester",LARGE(K515:N515,1),IF(AND(M515="",N515=""),"",SUM(LARGE(K515:N515,{1;2;3})))))</f>
        <v/>
      </c>
      <c r="P515" s="140" t="str">
        <f t="shared" si="107"/>
        <v/>
      </c>
      <c r="Q515" s="112"/>
      <c r="R515" s="114"/>
      <c r="S515" s="114"/>
      <c r="T515" s="114"/>
      <c r="U515" s="19" t="str" cm="1">
        <f t="array" ref="U515">IF(Q515="","",IF($U$11="Bester",LARGE(Q515:T515,1),IF(AND(S515="",T515=""),"",SUM(LARGE(Q515:T515,{1;2;3})))))</f>
        <v/>
      </c>
      <c r="V515" s="140" t="str">
        <f t="shared" si="108"/>
        <v/>
      </c>
      <c r="W515" s="17"/>
      <c r="X515" s="140" t="str">
        <f t="shared" si="109"/>
        <v/>
      </c>
      <c r="Y515" s="21"/>
      <c r="Z515" s="26" t="str">
        <f t="shared" si="101"/>
        <v/>
      </c>
      <c r="AA515" s="27" t="str">
        <f t="shared" si="102"/>
        <v/>
      </c>
      <c r="AB515" s="27" t="str">
        <f t="shared" si="103"/>
        <v/>
      </c>
      <c r="AC515" s="25" t="str">
        <f t="shared" si="104"/>
        <v/>
      </c>
      <c r="AD515" s="19" t="str">
        <f t="shared" si="110"/>
        <v/>
      </c>
      <c r="AE515" s="142" t="str">
        <f t="shared" si="111"/>
        <v/>
      </c>
      <c r="AF515" s="28" t="str">
        <f t="shared" si="112"/>
        <v/>
      </c>
      <c r="AG515" s="29" t="str">
        <f t="shared" si="113"/>
        <v/>
      </c>
      <c r="AH515" s="30" t="str">
        <f t="shared" si="114"/>
        <v/>
      </c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</row>
    <row r="516" spans="2:49" ht="18" customHeight="1" x14ac:dyDescent="0.2">
      <c r="B516" s="106">
        <v>505</v>
      </c>
      <c r="C516" s="153"/>
      <c r="D516" s="184"/>
      <c r="E516" s="184"/>
      <c r="F516" s="185"/>
      <c r="G516" s="166" t="str">
        <f t="shared" si="105"/>
        <v/>
      </c>
      <c r="H516" s="48"/>
      <c r="I516" s="17"/>
      <c r="J516" s="140" t="str">
        <f t="shared" si="106"/>
        <v/>
      </c>
      <c r="K516" s="112"/>
      <c r="L516" s="108"/>
      <c r="M516" s="108"/>
      <c r="N516" s="108"/>
      <c r="O516" s="18" t="str" cm="1">
        <f t="array" ref="O516">IF(K516="","",IF($O$11="Bester",LARGE(K516:N516,1),IF(AND(M516="",N516=""),"",SUM(LARGE(K516:N516,{1;2;3})))))</f>
        <v/>
      </c>
      <c r="P516" s="140" t="str">
        <f t="shared" si="107"/>
        <v/>
      </c>
      <c r="Q516" s="112"/>
      <c r="R516" s="114"/>
      <c r="S516" s="114"/>
      <c r="T516" s="114"/>
      <c r="U516" s="19" t="str" cm="1">
        <f t="array" ref="U516">IF(Q516="","",IF($U$11="Bester",LARGE(Q516:T516,1),IF(AND(S516="",T516=""),"",SUM(LARGE(Q516:T516,{1;2;3})))))</f>
        <v/>
      </c>
      <c r="V516" s="140" t="str">
        <f t="shared" si="108"/>
        <v/>
      </c>
      <c r="W516" s="17"/>
      <c r="X516" s="140" t="str">
        <f t="shared" si="109"/>
        <v/>
      </c>
      <c r="Y516" s="21"/>
      <c r="Z516" s="26" t="str">
        <f t="shared" si="101"/>
        <v/>
      </c>
      <c r="AA516" s="27" t="str">
        <f t="shared" si="102"/>
        <v/>
      </c>
      <c r="AB516" s="27" t="str">
        <f t="shared" si="103"/>
        <v/>
      </c>
      <c r="AC516" s="25" t="str">
        <f t="shared" si="104"/>
        <v/>
      </c>
      <c r="AD516" s="19" t="str">
        <f t="shared" si="110"/>
        <v/>
      </c>
      <c r="AE516" s="142" t="str">
        <f t="shared" si="111"/>
        <v/>
      </c>
      <c r="AF516" s="28" t="str">
        <f t="shared" si="112"/>
        <v/>
      </c>
      <c r="AG516" s="29" t="str">
        <f t="shared" si="113"/>
        <v/>
      </c>
      <c r="AH516" s="30" t="str">
        <f t="shared" si="114"/>
        <v/>
      </c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</row>
    <row r="517" spans="2:49" ht="18" customHeight="1" x14ac:dyDescent="0.2">
      <c r="B517" s="106">
        <v>506</v>
      </c>
      <c r="C517" s="153"/>
      <c r="D517" s="184"/>
      <c r="E517" s="184"/>
      <c r="F517" s="185"/>
      <c r="G517" s="166" t="str">
        <f t="shared" si="105"/>
        <v/>
      </c>
      <c r="H517" s="48"/>
      <c r="I517" s="17"/>
      <c r="J517" s="140" t="str">
        <f t="shared" si="106"/>
        <v/>
      </c>
      <c r="K517" s="112"/>
      <c r="L517" s="108"/>
      <c r="M517" s="108"/>
      <c r="N517" s="108"/>
      <c r="O517" s="18" t="str" cm="1">
        <f t="array" ref="O517">IF(K517="","",IF($O$11="Bester",LARGE(K517:N517,1),IF(AND(M517="",N517=""),"",SUM(LARGE(K517:N517,{1;2;3})))))</f>
        <v/>
      </c>
      <c r="P517" s="140" t="str">
        <f t="shared" si="107"/>
        <v/>
      </c>
      <c r="Q517" s="112"/>
      <c r="R517" s="114"/>
      <c r="S517" s="114"/>
      <c r="T517" s="114"/>
      <c r="U517" s="19" t="str" cm="1">
        <f t="array" ref="U517">IF(Q517="","",IF($U$11="Bester",LARGE(Q517:T517,1),IF(AND(S517="",T517=""),"",SUM(LARGE(Q517:T517,{1;2;3})))))</f>
        <v/>
      </c>
      <c r="V517" s="140" t="str">
        <f t="shared" si="108"/>
        <v/>
      </c>
      <c r="W517" s="17"/>
      <c r="X517" s="140" t="str">
        <f t="shared" si="109"/>
        <v/>
      </c>
      <c r="Y517" s="21"/>
      <c r="Z517" s="26" t="str">
        <f t="shared" si="101"/>
        <v/>
      </c>
      <c r="AA517" s="27" t="str">
        <f t="shared" si="102"/>
        <v/>
      </c>
      <c r="AB517" s="27" t="str">
        <f t="shared" si="103"/>
        <v/>
      </c>
      <c r="AC517" s="25" t="str">
        <f t="shared" si="104"/>
        <v/>
      </c>
      <c r="AD517" s="19" t="str">
        <f t="shared" si="110"/>
        <v/>
      </c>
      <c r="AE517" s="142" t="str">
        <f t="shared" si="111"/>
        <v/>
      </c>
      <c r="AF517" s="28" t="str">
        <f t="shared" si="112"/>
        <v/>
      </c>
      <c r="AG517" s="29" t="str">
        <f t="shared" si="113"/>
        <v/>
      </c>
      <c r="AH517" s="30" t="str">
        <f t="shared" si="114"/>
        <v/>
      </c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</row>
    <row r="518" spans="2:49" ht="18" customHeight="1" x14ac:dyDescent="0.2">
      <c r="B518" s="106">
        <v>507</v>
      </c>
      <c r="C518" s="153"/>
      <c r="D518" s="184"/>
      <c r="E518" s="184"/>
      <c r="F518" s="185"/>
      <c r="G518" s="166" t="str">
        <f t="shared" si="105"/>
        <v/>
      </c>
      <c r="H518" s="48"/>
      <c r="I518" s="17"/>
      <c r="J518" s="140" t="str">
        <f t="shared" si="106"/>
        <v/>
      </c>
      <c r="K518" s="112"/>
      <c r="L518" s="108"/>
      <c r="M518" s="108"/>
      <c r="N518" s="108"/>
      <c r="O518" s="18" t="str" cm="1">
        <f t="array" ref="O518">IF(K518="","",IF($O$11="Bester",LARGE(K518:N518,1),IF(AND(M518="",N518=""),"",SUM(LARGE(K518:N518,{1;2;3})))))</f>
        <v/>
      </c>
      <c r="P518" s="140" t="str">
        <f t="shared" si="107"/>
        <v/>
      </c>
      <c r="Q518" s="112"/>
      <c r="R518" s="114"/>
      <c r="S518" s="114"/>
      <c r="T518" s="114"/>
      <c r="U518" s="19" t="str" cm="1">
        <f t="array" ref="U518">IF(Q518="","",IF($U$11="Bester",LARGE(Q518:T518,1),IF(AND(S518="",T518=""),"",SUM(LARGE(Q518:T518,{1;2;3})))))</f>
        <v/>
      </c>
      <c r="V518" s="140" t="str">
        <f t="shared" si="108"/>
        <v/>
      </c>
      <c r="W518" s="17"/>
      <c r="X518" s="140" t="str">
        <f t="shared" si="109"/>
        <v/>
      </c>
      <c r="Y518" s="21"/>
      <c r="Z518" s="26" t="str">
        <f t="shared" si="101"/>
        <v/>
      </c>
      <c r="AA518" s="27" t="str">
        <f t="shared" si="102"/>
        <v/>
      </c>
      <c r="AB518" s="27" t="str">
        <f t="shared" si="103"/>
        <v/>
      </c>
      <c r="AC518" s="25" t="str">
        <f t="shared" si="104"/>
        <v/>
      </c>
      <c r="AD518" s="19" t="str">
        <f t="shared" si="110"/>
        <v/>
      </c>
      <c r="AE518" s="142" t="str">
        <f t="shared" si="111"/>
        <v/>
      </c>
      <c r="AF518" s="28" t="str">
        <f t="shared" si="112"/>
        <v/>
      </c>
      <c r="AG518" s="29" t="str">
        <f t="shared" si="113"/>
        <v/>
      </c>
      <c r="AH518" s="30" t="str">
        <f t="shared" si="114"/>
        <v/>
      </c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</row>
    <row r="519" spans="2:49" ht="18" customHeight="1" x14ac:dyDescent="0.2">
      <c r="B519" s="106">
        <v>508</v>
      </c>
      <c r="C519" s="153"/>
      <c r="D519" s="184"/>
      <c r="E519" s="184"/>
      <c r="F519" s="185"/>
      <c r="G519" s="166" t="str">
        <f t="shared" si="105"/>
        <v/>
      </c>
      <c r="H519" s="48"/>
      <c r="I519" s="17"/>
      <c r="J519" s="140" t="str">
        <f t="shared" si="106"/>
        <v/>
      </c>
      <c r="K519" s="112"/>
      <c r="L519" s="108"/>
      <c r="M519" s="108"/>
      <c r="N519" s="108"/>
      <c r="O519" s="18" t="str" cm="1">
        <f t="array" ref="O519">IF(K519="","",IF($O$11="Bester",LARGE(K519:N519,1),IF(AND(M519="",N519=""),"",SUM(LARGE(K519:N519,{1;2;3})))))</f>
        <v/>
      </c>
      <c r="P519" s="140" t="str">
        <f t="shared" si="107"/>
        <v/>
      </c>
      <c r="Q519" s="112"/>
      <c r="R519" s="114"/>
      <c r="S519" s="114"/>
      <c r="T519" s="114"/>
      <c r="U519" s="19" t="str" cm="1">
        <f t="array" ref="U519">IF(Q519="","",IF($U$11="Bester",LARGE(Q519:T519,1),IF(AND(S519="",T519=""),"",SUM(LARGE(Q519:T519,{1;2;3})))))</f>
        <v/>
      </c>
      <c r="V519" s="140" t="str">
        <f t="shared" si="108"/>
        <v/>
      </c>
      <c r="W519" s="17"/>
      <c r="X519" s="140" t="str">
        <f t="shared" si="109"/>
        <v/>
      </c>
      <c r="Y519" s="21"/>
      <c r="Z519" s="26" t="str">
        <f t="shared" si="101"/>
        <v/>
      </c>
      <c r="AA519" s="27" t="str">
        <f t="shared" si="102"/>
        <v/>
      </c>
      <c r="AB519" s="27" t="str">
        <f t="shared" si="103"/>
        <v/>
      </c>
      <c r="AC519" s="25" t="str">
        <f t="shared" si="104"/>
        <v/>
      </c>
      <c r="AD519" s="19" t="str">
        <f t="shared" si="110"/>
        <v/>
      </c>
      <c r="AE519" s="142" t="str">
        <f t="shared" si="111"/>
        <v/>
      </c>
      <c r="AF519" s="28" t="str">
        <f t="shared" si="112"/>
        <v/>
      </c>
      <c r="AG519" s="29" t="str">
        <f t="shared" si="113"/>
        <v/>
      </c>
      <c r="AH519" s="30" t="str">
        <f t="shared" si="114"/>
        <v/>
      </c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</row>
    <row r="520" spans="2:49" ht="18" customHeight="1" x14ac:dyDescent="0.2">
      <c r="B520" s="106">
        <v>509</v>
      </c>
      <c r="C520" s="153"/>
      <c r="D520" s="184"/>
      <c r="E520" s="184"/>
      <c r="F520" s="185"/>
      <c r="G520" s="166" t="str">
        <f t="shared" si="105"/>
        <v/>
      </c>
      <c r="H520" s="48"/>
      <c r="I520" s="17"/>
      <c r="J520" s="140" t="str">
        <f t="shared" si="106"/>
        <v/>
      </c>
      <c r="K520" s="112"/>
      <c r="L520" s="108"/>
      <c r="M520" s="108"/>
      <c r="N520" s="108"/>
      <c r="O520" s="18" t="str" cm="1">
        <f t="array" ref="O520">IF(K520="","",IF($O$11="Bester",LARGE(K520:N520,1),IF(AND(M520="",N520=""),"",SUM(LARGE(K520:N520,{1;2;3})))))</f>
        <v/>
      </c>
      <c r="P520" s="140" t="str">
        <f t="shared" si="107"/>
        <v/>
      </c>
      <c r="Q520" s="112"/>
      <c r="R520" s="114"/>
      <c r="S520" s="114"/>
      <c r="T520" s="114"/>
      <c r="U520" s="19" t="str" cm="1">
        <f t="array" ref="U520">IF(Q520="","",IF($U$11="Bester",LARGE(Q520:T520,1),IF(AND(S520="",T520=""),"",SUM(LARGE(Q520:T520,{1;2;3})))))</f>
        <v/>
      </c>
      <c r="V520" s="140" t="str">
        <f t="shared" si="108"/>
        <v/>
      </c>
      <c r="W520" s="17"/>
      <c r="X520" s="140" t="str">
        <f t="shared" si="109"/>
        <v/>
      </c>
      <c r="Y520" s="21"/>
      <c r="Z520" s="26" t="str">
        <f t="shared" ref="Z520:Z583" si="115">J520</f>
        <v/>
      </c>
      <c r="AA520" s="27" t="str">
        <f t="shared" ref="AA520:AA583" si="116">P520</f>
        <v/>
      </c>
      <c r="AB520" s="27" t="str">
        <f t="shared" ref="AB520:AB583" si="117">V520</f>
        <v/>
      </c>
      <c r="AC520" s="25" t="str">
        <f t="shared" ref="AC520:AC583" si="118">X520</f>
        <v/>
      </c>
      <c r="AD520" s="19" t="str">
        <f t="shared" si="110"/>
        <v/>
      </c>
      <c r="AE520" s="142" t="str">
        <f t="shared" si="111"/>
        <v/>
      </c>
      <c r="AF520" s="28" t="str">
        <f t="shared" si="112"/>
        <v/>
      </c>
      <c r="AG520" s="29" t="str">
        <f t="shared" si="113"/>
        <v/>
      </c>
      <c r="AH520" s="30" t="str">
        <f t="shared" si="114"/>
        <v/>
      </c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</row>
    <row r="521" spans="2:49" ht="18" customHeight="1" x14ac:dyDescent="0.2">
      <c r="B521" s="106">
        <v>510</v>
      </c>
      <c r="C521" s="153"/>
      <c r="D521" s="184"/>
      <c r="E521" s="184"/>
      <c r="F521" s="185"/>
      <c r="G521" s="166" t="str">
        <f t="shared" si="105"/>
        <v/>
      </c>
      <c r="H521" s="48"/>
      <c r="I521" s="17"/>
      <c r="J521" s="140" t="str">
        <f t="shared" si="106"/>
        <v/>
      </c>
      <c r="K521" s="112"/>
      <c r="L521" s="108"/>
      <c r="M521" s="108"/>
      <c r="N521" s="108"/>
      <c r="O521" s="18" t="str" cm="1">
        <f t="array" ref="O521">IF(K521="","",IF($O$11="Bester",LARGE(K521:N521,1),IF(AND(M521="",N521=""),"",SUM(LARGE(K521:N521,{1;2;3})))))</f>
        <v/>
      </c>
      <c r="P521" s="140" t="str">
        <f t="shared" si="107"/>
        <v/>
      </c>
      <c r="Q521" s="112"/>
      <c r="R521" s="114"/>
      <c r="S521" s="114"/>
      <c r="T521" s="114"/>
      <c r="U521" s="19" t="str" cm="1">
        <f t="array" ref="U521">IF(Q521="","",IF($U$11="Bester",LARGE(Q521:T521,1),IF(AND(S521="",T521=""),"",SUM(LARGE(Q521:T521,{1;2;3})))))</f>
        <v/>
      </c>
      <c r="V521" s="140" t="str">
        <f t="shared" si="108"/>
        <v/>
      </c>
      <c r="W521" s="17"/>
      <c r="X521" s="140" t="str">
        <f t="shared" si="109"/>
        <v/>
      </c>
      <c r="Y521" s="21"/>
      <c r="Z521" s="26" t="str">
        <f t="shared" si="115"/>
        <v/>
      </c>
      <c r="AA521" s="27" t="str">
        <f t="shared" si="116"/>
        <v/>
      </c>
      <c r="AB521" s="27" t="str">
        <f t="shared" si="117"/>
        <v/>
      </c>
      <c r="AC521" s="25" t="str">
        <f t="shared" si="118"/>
        <v/>
      </c>
      <c r="AD521" s="19" t="str">
        <f t="shared" si="110"/>
        <v/>
      </c>
      <c r="AE521" s="142" t="str">
        <f t="shared" si="111"/>
        <v/>
      </c>
      <c r="AF521" s="28" t="str">
        <f t="shared" si="112"/>
        <v/>
      </c>
      <c r="AG521" s="29" t="str">
        <f t="shared" si="113"/>
        <v/>
      </c>
      <c r="AH521" s="30" t="str">
        <f t="shared" si="114"/>
        <v/>
      </c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</row>
    <row r="522" spans="2:49" ht="18" customHeight="1" x14ac:dyDescent="0.2">
      <c r="B522" s="106">
        <v>511</v>
      </c>
      <c r="C522" s="153"/>
      <c r="D522" s="184"/>
      <c r="E522" s="184"/>
      <c r="F522" s="185"/>
      <c r="G522" s="166" t="str">
        <f t="shared" si="105"/>
        <v/>
      </c>
      <c r="H522" s="48"/>
      <c r="I522" s="17"/>
      <c r="J522" s="140" t="str">
        <f t="shared" si="106"/>
        <v/>
      </c>
      <c r="K522" s="112"/>
      <c r="L522" s="108"/>
      <c r="M522" s="108"/>
      <c r="N522" s="108"/>
      <c r="O522" s="18" t="str" cm="1">
        <f t="array" ref="O522">IF(K522="","",IF($O$11="Bester",LARGE(K522:N522,1),IF(AND(M522="",N522=""),"",SUM(LARGE(K522:N522,{1;2;3})))))</f>
        <v/>
      </c>
      <c r="P522" s="140" t="str">
        <f t="shared" si="107"/>
        <v/>
      </c>
      <c r="Q522" s="112"/>
      <c r="R522" s="114"/>
      <c r="S522" s="114"/>
      <c r="T522" s="114"/>
      <c r="U522" s="19" t="str" cm="1">
        <f t="array" ref="U522">IF(Q522="","",IF($U$11="Bester",LARGE(Q522:T522,1),IF(AND(S522="",T522=""),"",SUM(LARGE(Q522:T522,{1;2;3})))))</f>
        <v/>
      </c>
      <c r="V522" s="140" t="str">
        <f t="shared" si="108"/>
        <v/>
      </c>
      <c r="W522" s="17"/>
      <c r="X522" s="140" t="str">
        <f t="shared" si="109"/>
        <v/>
      </c>
      <c r="Y522" s="21"/>
      <c r="Z522" s="26" t="str">
        <f t="shared" si="115"/>
        <v/>
      </c>
      <c r="AA522" s="27" t="str">
        <f t="shared" si="116"/>
        <v/>
      </c>
      <c r="AB522" s="27" t="str">
        <f t="shared" si="117"/>
        <v/>
      </c>
      <c r="AC522" s="25" t="str">
        <f t="shared" si="118"/>
        <v/>
      </c>
      <c r="AD522" s="19" t="str">
        <f t="shared" si="110"/>
        <v/>
      </c>
      <c r="AE522" s="142" t="str">
        <f t="shared" si="111"/>
        <v/>
      </c>
      <c r="AF522" s="28" t="str">
        <f t="shared" si="112"/>
        <v/>
      </c>
      <c r="AG522" s="29" t="str">
        <f t="shared" si="113"/>
        <v/>
      </c>
      <c r="AH522" s="30" t="str">
        <f t="shared" si="114"/>
        <v/>
      </c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</row>
    <row r="523" spans="2:49" ht="18" customHeight="1" x14ac:dyDescent="0.2">
      <c r="B523" s="106">
        <v>512</v>
      </c>
      <c r="C523" s="153"/>
      <c r="D523" s="184"/>
      <c r="E523" s="184"/>
      <c r="F523" s="185"/>
      <c r="G523" s="166" t="str">
        <f t="shared" si="105"/>
        <v/>
      </c>
      <c r="H523" s="48"/>
      <c r="I523" s="17"/>
      <c r="J523" s="140" t="str">
        <f t="shared" si="106"/>
        <v/>
      </c>
      <c r="K523" s="112"/>
      <c r="L523" s="108"/>
      <c r="M523" s="108"/>
      <c r="N523" s="108"/>
      <c r="O523" s="18" t="str" cm="1">
        <f t="array" ref="O523">IF(K523="","",IF($O$11="Bester",LARGE(K523:N523,1),IF(AND(M523="",N523=""),"",SUM(LARGE(K523:N523,{1;2;3})))))</f>
        <v/>
      </c>
      <c r="P523" s="140" t="str">
        <f t="shared" si="107"/>
        <v/>
      </c>
      <c r="Q523" s="112"/>
      <c r="R523" s="114"/>
      <c r="S523" s="114"/>
      <c r="T523" s="114"/>
      <c r="U523" s="19" t="str" cm="1">
        <f t="array" ref="U523">IF(Q523="","",IF($U$11="Bester",LARGE(Q523:T523,1),IF(AND(S523="",T523=""),"",SUM(LARGE(Q523:T523,{1;2;3})))))</f>
        <v/>
      </c>
      <c r="V523" s="140" t="str">
        <f t="shared" si="108"/>
        <v/>
      </c>
      <c r="W523" s="17"/>
      <c r="X523" s="140" t="str">
        <f t="shared" si="109"/>
        <v/>
      </c>
      <c r="Y523" s="21"/>
      <c r="Z523" s="26" t="str">
        <f t="shared" si="115"/>
        <v/>
      </c>
      <c r="AA523" s="27" t="str">
        <f t="shared" si="116"/>
        <v/>
      </c>
      <c r="AB523" s="27" t="str">
        <f t="shared" si="117"/>
        <v/>
      </c>
      <c r="AC523" s="25" t="str">
        <f t="shared" si="118"/>
        <v/>
      </c>
      <c r="AD523" s="19" t="str">
        <f t="shared" si="110"/>
        <v/>
      </c>
      <c r="AE523" s="142" t="str">
        <f t="shared" si="111"/>
        <v/>
      </c>
      <c r="AF523" s="28" t="str">
        <f t="shared" si="112"/>
        <v/>
      </c>
      <c r="AG523" s="29" t="str">
        <f t="shared" si="113"/>
        <v/>
      </c>
      <c r="AH523" s="30" t="str">
        <f t="shared" si="114"/>
        <v/>
      </c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</row>
    <row r="524" spans="2:49" ht="18" customHeight="1" x14ac:dyDescent="0.2">
      <c r="B524" s="106">
        <v>513</v>
      </c>
      <c r="C524" s="153"/>
      <c r="D524" s="184"/>
      <c r="E524" s="184"/>
      <c r="F524" s="185"/>
      <c r="G524" s="166" t="str">
        <f t="shared" si="105"/>
        <v/>
      </c>
      <c r="H524" s="48"/>
      <c r="I524" s="17"/>
      <c r="J524" s="140" t="str">
        <f t="shared" si="106"/>
        <v/>
      </c>
      <c r="K524" s="112"/>
      <c r="L524" s="108"/>
      <c r="M524" s="108"/>
      <c r="N524" s="108"/>
      <c r="O524" s="18" t="str" cm="1">
        <f t="array" ref="O524">IF(K524="","",IF($O$11="Bester",LARGE(K524:N524,1),IF(AND(M524="",N524=""),"",SUM(LARGE(K524:N524,{1;2;3})))))</f>
        <v/>
      </c>
      <c r="P524" s="140" t="str">
        <f t="shared" si="107"/>
        <v/>
      </c>
      <c r="Q524" s="112"/>
      <c r="R524" s="114"/>
      <c r="S524" s="114"/>
      <c r="T524" s="114"/>
      <c r="U524" s="19" t="str" cm="1">
        <f t="array" ref="U524">IF(Q524="","",IF($U$11="Bester",LARGE(Q524:T524,1),IF(AND(S524="",T524=""),"",SUM(LARGE(Q524:T524,{1;2;3})))))</f>
        <v/>
      </c>
      <c r="V524" s="140" t="str">
        <f t="shared" si="108"/>
        <v/>
      </c>
      <c r="W524" s="17"/>
      <c r="X524" s="140" t="str">
        <f t="shared" si="109"/>
        <v/>
      </c>
      <c r="Y524" s="21"/>
      <c r="Z524" s="26" t="str">
        <f t="shared" si="115"/>
        <v/>
      </c>
      <c r="AA524" s="27" t="str">
        <f t="shared" si="116"/>
        <v/>
      </c>
      <c r="AB524" s="27" t="str">
        <f t="shared" si="117"/>
        <v/>
      </c>
      <c r="AC524" s="25" t="str">
        <f t="shared" si="118"/>
        <v/>
      </c>
      <c r="AD524" s="19" t="str">
        <f t="shared" si="110"/>
        <v/>
      </c>
      <c r="AE524" s="142" t="str">
        <f t="shared" si="111"/>
        <v/>
      </c>
      <c r="AF524" s="28" t="str">
        <f t="shared" si="112"/>
        <v/>
      </c>
      <c r="AG524" s="29" t="str">
        <f t="shared" si="113"/>
        <v/>
      </c>
      <c r="AH524" s="30" t="str">
        <f t="shared" si="114"/>
        <v/>
      </c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</row>
    <row r="525" spans="2:49" ht="18" customHeight="1" x14ac:dyDescent="0.2">
      <c r="B525" s="106">
        <v>514</v>
      </c>
      <c r="C525" s="153"/>
      <c r="D525" s="184"/>
      <c r="E525" s="184"/>
      <c r="F525" s="185"/>
      <c r="G525" s="166" t="str">
        <f t="shared" ref="G525:G588" si="119">IF(AE525="","",IF(AE525&lt;AO$12,"Ehren",IF(AND(AE525&gt;=AO$12,AE525&lt;=AQ$12),"Sieger","Teiln.")))</f>
        <v/>
      </c>
      <c r="H525" s="48"/>
      <c r="I525" s="17"/>
      <c r="J525" s="140" t="str">
        <f t="shared" ref="J525:J588" si="120">IF(I525="","",RANK(I525,I$12:I$608,IF($I$11="Zeit",1,IF($I$11="Punkte",0,"Fehler"))))</f>
        <v/>
      </c>
      <c r="K525" s="112"/>
      <c r="L525" s="108"/>
      <c r="M525" s="108"/>
      <c r="N525" s="108"/>
      <c r="O525" s="18" t="str" cm="1">
        <f t="array" ref="O525">IF(K525="","",IF($O$11="Bester",LARGE(K525:N525,1),IF(AND(M525="",N525=""),"",SUM(LARGE(K525:N525,{1;2;3})))))</f>
        <v/>
      </c>
      <c r="P525" s="140" t="str">
        <f t="shared" ref="P525:P588" si="121">IF(O525="","",RANK(O525,O$12:O$608,0))</f>
        <v/>
      </c>
      <c r="Q525" s="112"/>
      <c r="R525" s="114"/>
      <c r="S525" s="114"/>
      <c r="T525" s="114"/>
      <c r="U525" s="19" t="str" cm="1">
        <f t="array" ref="U525">IF(Q525="","",IF($U$11="Bester",LARGE(Q525:T525,1),IF(AND(S525="",T525=""),"",SUM(LARGE(Q525:T525,{1;2;3})))))</f>
        <v/>
      </c>
      <c r="V525" s="140" t="str">
        <f t="shared" ref="V525:V588" si="122">IF(U525="","",RANK(U525,U$12:U$608,0))</f>
        <v/>
      </c>
      <c r="W525" s="17"/>
      <c r="X525" s="140" t="str">
        <f t="shared" ref="X525:X588" si="123">IF(W525="","",RANK(W525,W$12:W$608,IF($W$11="Zeit",1,IF($W$11="Punkte",0,"Fehler"))))</f>
        <v/>
      </c>
      <c r="Y525" s="21"/>
      <c r="Z525" s="26" t="str">
        <f t="shared" si="115"/>
        <v/>
      </c>
      <c r="AA525" s="27" t="str">
        <f t="shared" si="116"/>
        <v/>
      </c>
      <c r="AB525" s="27" t="str">
        <f t="shared" si="117"/>
        <v/>
      </c>
      <c r="AC525" s="25" t="str">
        <f t="shared" si="118"/>
        <v/>
      </c>
      <c r="AD525" s="19" t="str">
        <f t="shared" ref="AD525:AD588" si="124">IF(AND(Z525="",AA525="",AB525=""),"",SUM(Z525:AC525))</f>
        <v/>
      </c>
      <c r="AE525" s="142" t="str">
        <f t="shared" ref="AE525:AE588" si="125">IF(OR(AD525="",X525="",V525="",P525="",J525=""),"",RANK(AD525,AD$12:AD$608,1))</f>
        <v/>
      </c>
      <c r="AF525" s="28" t="str">
        <f t="shared" ref="AF525:AF588" si="126">IF(AE525="","",IF(AE525&lt;AO$12,"x",""))</f>
        <v/>
      </c>
      <c r="AG525" s="29" t="str">
        <f t="shared" ref="AG525:AG588" si="127">IF(AE525="","",IF(AND(AE525&gt;=AO$12,AE525&lt;=AQ$12),"x",""))</f>
        <v/>
      </c>
      <c r="AH525" s="30" t="str">
        <f t="shared" ref="AH525:AH588" si="128">IF(AE525="","",IF(AE525&gt;=AO$13,"x",""))</f>
        <v/>
      </c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</row>
    <row r="526" spans="2:49" ht="18" customHeight="1" x14ac:dyDescent="0.2">
      <c r="B526" s="106">
        <v>515</v>
      </c>
      <c r="C526" s="153"/>
      <c r="D526" s="184"/>
      <c r="E526" s="184"/>
      <c r="F526" s="185"/>
      <c r="G526" s="166" t="str">
        <f t="shared" si="119"/>
        <v/>
      </c>
      <c r="H526" s="48"/>
      <c r="I526" s="17"/>
      <c r="J526" s="140" t="str">
        <f t="shared" si="120"/>
        <v/>
      </c>
      <c r="K526" s="112"/>
      <c r="L526" s="108"/>
      <c r="M526" s="108"/>
      <c r="N526" s="108"/>
      <c r="O526" s="18" t="str" cm="1">
        <f t="array" ref="O526">IF(K526="","",IF($O$11="Bester",LARGE(K526:N526,1),IF(AND(M526="",N526=""),"",SUM(LARGE(K526:N526,{1;2;3})))))</f>
        <v/>
      </c>
      <c r="P526" s="140" t="str">
        <f t="shared" si="121"/>
        <v/>
      </c>
      <c r="Q526" s="112"/>
      <c r="R526" s="114"/>
      <c r="S526" s="114"/>
      <c r="T526" s="114"/>
      <c r="U526" s="19" t="str" cm="1">
        <f t="array" ref="U526">IF(Q526="","",IF($U$11="Bester",LARGE(Q526:T526,1),IF(AND(S526="",T526=""),"",SUM(LARGE(Q526:T526,{1;2;3})))))</f>
        <v/>
      </c>
      <c r="V526" s="140" t="str">
        <f t="shared" si="122"/>
        <v/>
      </c>
      <c r="W526" s="17"/>
      <c r="X526" s="140" t="str">
        <f t="shared" si="123"/>
        <v/>
      </c>
      <c r="Y526" s="21"/>
      <c r="Z526" s="26" t="str">
        <f t="shared" si="115"/>
        <v/>
      </c>
      <c r="AA526" s="27" t="str">
        <f t="shared" si="116"/>
        <v/>
      </c>
      <c r="AB526" s="27" t="str">
        <f t="shared" si="117"/>
        <v/>
      </c>
      <c r="AC526" s="25" t="str">
        <f t="shared" si="118"/>
        <v/>
      </c>
      <c r="AD526" s="19" t="str">
        <f t="shared" si="124"/>
        <v/>
      </c>
      <c r="AE526" s="142" t="str">
        <f t="shared" si="125"/>
        <v/>
      </c>
      <c r="AF526" s="28" t="str">
        <f t="shared" si="126"/>
        <v/>
      </c>
      <c r="AG526" s="29" t="str">
        <f t="shared" si="127"/>
        <v/>
      </c>
      <c r="AH526" s="30" t="str">
        <f t="shared" si="128"/>
        <v/>
      </c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</row>
    <row r="527" spans="2:49" ht="18" customHeight="1" x14ac:dyDescent="0.2">
      <c r="B527" s="106">
        <v>516</v>
      </c>
      <c r="C527" s="153"/>
      <c r="D527" s="184"/>
      <c r="E527" s="184"/>
      <c r="F527" s="185"/>
      <c r="G527" s="166" t="str">
        <f t="shared" si="119"/>
        <v/>
      </c>
      <c r="H527" s="48"/>
      <c r="I527" s="17"/>
      <c r="J527" s="140" t="str">
        <f t="shared" si="120"/>
        <v/>
      </c>
      <c r="K527" s="112"/>
      <c r="L527" s="108"/>
      <c r="M527" s="108"/>
      <c r="N527" s="108"/>
      <c r="O527" s="18" t="str" cm="1">
        <f t="array" ref="O527">IF(K527="","",IF($O$11="Bester",LARGE(K527:N527,1),IF(AND(M527="",N527=""),"",SUM(LARGE(K527:N527,{1;2;3})))))</f>
        <v/>
      </c>
      <c r="P527" s="140" t="str">
        <f t="shared" si="121"/>
        <v/>
      </c>
      <c r="Q527" s="112"/>
      <c r="R527" s="114"/>
      <c r="S527" s="114"/>
      <c r="T527" s="114"/>
      <c r="U527" s="19" t="str" cm="1">
        <f t="array" ref="U527">IF(Q527="","",IF($U$11="Bester",LARGE(Q527:T527,1),IF(AND(S527="",T527=""),"",SUM(LARGE(Q527:T527,{1;2;3})))))</f>
        <v/>
      </c>
      <c r="V527" s="140" t="str">
        <f t="shared" si="122"/>
        <v/>
      </c>
      <c r="W527" s="17"/>
      <c r="X527" s="140" t="str">
        <f t="shared" si="123"/>
        <v/>
      </c>
      <c r="Y527" s="21"/>
      <c r="Z527" s="26" t="str">
        <f t="shared" si="115"/>
        <v/>
      </c>
      <c r="AA527" s="27" t="str">
        <f t="shared" si="116"/>
        <v/>
      </c>
      <c r="AB527" s="27" t="str">
        <f t="shared" si="117"/>
        <v/>
      </c>
      <c r="AC527" s="25" t="str">
        <f t="shared" si="118"/>
        <v/>
      </c>
      <c r="AD527" s="19" t="str">
        <f t="shared" si="124"/>
        <v/>
      </c>
      <c r="AE527" s="142" t="str">
        <f t="shared" si="125"/>
        <v/>
      </c>
      <c r="AF527" s="28" t="str">
        <f t="shared" si="126"/>
        <v/>
      </c>
      <c r="AG527" s="29" t="str">
        <f t="shared" si="127"/>
        <v/>
      </c>
      <c r="AH527" s="30" t="str">
        <f t="shared" si="128"/>
        <v/>
      </c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</row>
    <row r="528" spans="2:49" ht="18" customHeight="1" x14ac:dyDescent="0.2">
      <c r="B528" s="106">
        <v>517</v>
      </c>
      <c r="C528" s="153"/>
      <c r="D528" s="184"/>
      <c r="E528" s="184"/>
      <c r="F528" s="185"/>
      <c r="G528" s="166" t="str">
        <f t="shared" si="119"/>
        <v/>
      </c>
      <c r="H528" s="48"/>
      <c r="I528" s="17"/>
      <c r="J528" s="140" t="str">
        <f t="shared" si="120"/>
        <v/>
      </c>
      <c r="K528" s="112"/>
      <c r="L528" s="108"/>
      <c r="M528" s="108"/>
      <c r="N528" s="108"/>
      <c r="O528" s="18" t="str" cm="1">
        <f t="array" ref="O528">IF(K528="","",IF($O$11="Bester",LARGE(K528:N528,1),IF(AND(M528="",N528=""),"",SUM(LARGE(K528:N528,{1;2;3})))))</f>
        <v/>
      </c>
      <c r="P528" s="140" t="str">
        <f t="shared" si="121"/>
        <v/>
      </c>
      <c r="Q528" s="112"/>
      <c r="R528" s="114"/>
      <c r="S528" s="114"/>
      <c r="T528" s="114"/>
      <c r="U528" s="19" t="str" cm="1">
        <f t="array" ref="U528">IF(Q528="","",IF($U$11="Bester",LARGE(Q528:T528,1),IF(AND(S528="",T528=""),"",SUM(LARGE(Q528:T528,{1;2;3})))))</f>
        <v/>
      </c>
      <c r="V528" s="140" t="str">
        <f t="shared" si="122"/>
        <v/>
      </c>
      <c r="W528" s="17"/>
      <c r="X528" s="140" t="str">
        <f t="shared" si="123"/>
        <v/>
      </c>
      <c r="Y528" s="21"/>
      <c r="Z528" s="26" t="str">
        <f t="shared" si="115"/>
        <v/>
      </c>
      <c r="AA528" s="27" t="str">
        <f t="shared" si="116"/>
        <v/>
      </c>
      <c r="AB528" s="27" t="str">
        <f t="shared" si="117"/>
        <v/>
      </c>
      <c r="AC528" s="25" t="str">
        <f t="shared" si="118"/>
        <v/>
      </c>
      <c r="AD528" s="19" t="str">
        <f t="shared" si="124"/>
        <v/>
      </c>
      <c r="AE528" s="142" t="str">
        <f t="shared" si="125"/>
        <v/>
      </c>
      <c r="AF528" s="28" t="str">
        <f t="shared" si="126"/>
        <v/>
      </c>
      <c r="AG528" s="29" t="str">
        <f t="shared" si="127"/>
        <v/>
      </c>
      <c r="AH528" s="30" t="str">
        <f t="shared" si="128"/>
        <v/>
      </c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</row>
    <row r="529" spans="2:49" ht="18" customHeight="1" x14ac:dyDescent="0.2">
      <c r="B529" s="106">
        <v>518</v>
      </c>
      <c r="C529" s="153"/>
      <c r="D529" s="184"/>
      <c r="E529" s="184"/>
      <c r="F529" s="185"/>
      <c r="G529" s="166" t="str">
        <f t="shared" si="119"/>
        <v/>
      </c>
      <c r="H529" s="48"/>
      <c r="I529" s="17"/>
      <c r="J529" s="140" t="str">
        <f t="shared" si="120"/>
        <v/>
      </c>
      <c r="K529" s="112"/>
      <c r="L529" s="108"/>
      <c r="M529" s="108"/>
      <c r="N529" s="108"/>
      <c r="O529" s="18" t="str" cm="1">
        <f t="array" ref="O529">IF(K529="","",IF($O$11="Bester",LARGE(K529:N529,1),IF(AND(M529="",N529=""),"",SUM(LARGE(K529:N529,{1;2;3})))))</f>
        <v/>
      </c>
      <c r="P529" s="140" t="str">
        <f t="shared" si="121"/>
        <v/>
      </c>
      <c r="Q529" s="112"/>
      <c r="R529" s="114"/>
      <c r="S529" s="114"/>
      <c r="T529" s="114"/>
      <c r="U529" s="19" t="str" cm="1">
        <f t="array" ref="U529">IF(Q529="","",IF($U$11="Bester",LARGE(Q529:T529,1),IF(AND(S529="",T529=""),"",SUM(LARGE(Q529:T529,{1;2;3})))))</f>
        <v/>
      </c>
      <c r="V529" s="140" t="str">
        <f t="shared" si="122"/>
        <v/>
      </c>
      <c r="W529" s="17"/>
      <c r="X529" s="140" t="str">
        <f t="shared" si="123"/>
        <v/>
      </c>
      <c r="Y529" s="21"/>
      <c r="Z529" s="26" t="str">
        <f t="shared" si="115"/>
        <v/>
      </c>
      <c r="AA529" s="27" t="str">
        <f t="shared" si="116"/>
        <v/>
      </c>
      <c r="AB529" s="27" t="str">
        <f t="shared" si="117"/>
        <v/>
      </c>
      <c r="AC529" s="25" t="str">
        <f t="shared" si="118"/>
        <v/>
      </c>
      <c r="AD529" s="19" t="str">
        <f t="shared" si="124"/>
        <v/>
      </c>
      <c r="AE529" s="142" t="str">
        <f t="shared" si="125"/>
        <v/>
      </c>
      <c r="AF529" s="28" t="str">
        <f t="shared" si="126"/>
        <v/>
      </c>
      <c r="AG529" s="29" t="str">
        <f t="shared" si="127"/>
        <v/>
      </c>
      <c r="AH529" s="30" t="str">
        <f t="shared" si="128"/>
        <v/>
      </c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</row>
    <row r="530" spans="2:49" ht="18" customHeight="1" x14ac:dyDescent="0.2">
      <c r="B530" s="106">
        <v>519</v>
      </c>
      <c r="C530" s="153"/>
      <c r="D530" s="184"/>
      <c r="E530" s="184"/>
      <c r="F530" s="185"/>
      <c r="G530" s="166" t="str">
        <f t="shared" si="119"/>
        <v/>
      </c>
      <c r="H530" s="48"/>
      <c r="I530" s="17"/>
      <c r="J530" s="140" t="str">
        <f t="shared" si="120"/>
        <v/>
      </c>
      <c r="K530" s="112"/>
      <c r="L530" s="108"/>
      <c r="M530" s="108"/>
      <c r="N530" s="108"/>
      <c r="O530" s="18" t="str" cm="1">
        <f t="array" ref="O530">IF(K530="","",IF($O$11="Bester",LARGE(K530:N530,1),IF(AND(M530="",N530=""),"",SUM(LARGE(K530:N530,{1;2;3})))))</f>
        <v/>
      </c>
      <c r="P530" s="140" t="str">
        <f t="shared" si="121"/>
        <v/>
      </c>
      <c r="Q530" s="112"/>
      <c r="R530" s="114"/>
      <c r="S530" s="114"/>
      <c r="T530" s="114"/>
      <c r="U530" s="19" t="str" cm="1">
        <f t="array" ref="U530">IF(Q530="","",IF($U$11="Bester",LARGE(Q530:T530,1),IF(AND(S530="",T530=""),"",SUM(LARGE(Q530:T530,{1;2;3})))))</f>
        <v/>
      </c>
      <c r="V530" s="140" t="str">
        <f t="shared" si="122"/>
        <v/>
      </c>
      <c r="W530" s="17"/>
      <c r="X530" s="140" t="str">
        <f t="shared" si="123"/>
        <v/>
      </c>
      <c r="Y530" s="21"/>
      <c r="Z530" s="26" t="str">
        <f t="shared" si="115"/>
        <v/>
      </c>
      <c r="AA530" s="27" t="str">
        <f t="shared" si="116"/>
        <v/>
      </c>
      <c r="AB530" s="27" t="str">
        <f t="shared" si="117"/>
        <v/>
      </c>
      <c r="AC530" s="25" t="str">
        <f t="shared" si="118"/>
        <v/>
      </c>
      <c r="AD530" s="19" t="str">
        <f t="shared" si="124"/>
        <v/>
      </c>
      <c r="AE530" s="142" t="str">
        <f t="shared" si="125"/>
        <v/>
      </c>
      <c r="AF530" s="28" t="str">
        <f t="shared" si="126"/>
        <v/>
      </c>
      <c r="AG530" s="29" t="str">
        <f t="shared" si="127"/>
        <v/>
      </c>
      <c r="AH530" s="30" t="str">
        <f t="shared" si="128"/>
        <v/>
      </c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</row>
    <row r="531" spans="2:49" ht="18" customHeight="1" x14ac:dyDescent="0.2">
      <c r="B531" s="106">
        <v>520</v>
      </c>
      <c r="C531" s="153"/>
      <c r="D531" s="184"/>
      <c r="E531" s="184"/>
      <c r="F531" s="185"/>
      <c r="G531" s="166" t="str">
        <f t="shared" si="119"/>
        <v/>
      </c>
      <c r="H531" s="48"/>
      <c r="I531" s="17"/>
      <c r="J531" s="140" t="str">
        <f t="shared" si="120"/>
        <v/>
      </c>
      <c r="K531" s="112"/>
      <c r="L531" s="108"/>
      <c r="M531" s="108"/>
      <c r="N531" s="108"/>
      <c r="O531" s="18" t="str" cm="1">
        <f t="array" ref="O531">IF(K531="","",IF($O$11="Bester",LARGE(K531:N531,1),IF(AND(M531="",N531=""),"",SUM(LARGE(K531:N531,{1;2;3})))))</f>
        <v/>
      </c>
      <c r="P531" s="140" t="str">
        <f t="shared" si="121"/>
        <v/>
      </c>
      <c r="Q531" s="112"/>
      <c r="R531" s="114"/>
      <c r="S531" s="114"/>
      <c r="T531" s="114"/>
      <c r="U531" s="19" t="str" cm="1">
        <f t="array" ref="U531">IF(Q531="","",IF($U$11="Bester",LARGE(Q531:T531,1),IF(AND(S531="",T531=""),"",SUM(LARGE(Q531:T531,{1;2;3})))))</f>
        <v/>
      </c>
      <c r="V531" s="140" t="str">
        <f t="shared" si="122"/>
        <v/>
      </c>
      <c r="W531" s="17"/>
      <c r="X531" s="140" t="str">
        <f t="shared" si="123"/>
        <v/>
      </c>
      <c r="Y531" s="21"/>
      <c r="Z531" s="26" t="str">
        <f t="shared" si="115"/>
        <v/>
      </c>
      <c r="AA531" s="27" t="str">
        <f t="shared" si="116"/>
        <v/>
      </c>
      <c r="AB531" s="27" t="str">
        <f t="shared" si="117"/>
        <v/>
      </c>
      <c r="AC531" s="25" t="str">
        <f t="shared" si="118"/>
        <v/>
      </c>
      <c r="AD531" s="19" t="str">
        <f t="shared" si="124"/>
        <v/>
      </c>
      <c r="AE531" s="142" t="str">
        <f t="shared" si="125"/>
        <v/>
      </c>
      <c r="AF531" s="28" t="str">
        <f t="shared" si="126"/>
        <v/>
      </c>
      <c r="AG531" s="29" t="str">
        <f t="shared" si="127"/>
        <v/>
      </c>
      <c r="AH531" s="30" t="str">
        <f t="shared" si="128"/>
        <v/>
      </c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</row>
    <row r="532" spans="2:49" ht="18" customHeight="1" x14ac:dyDescent="0.2">
      <c r="B532" s="106">
        <v>521</v>
      </c>
      <c r="C532" s="153"/>
      <c r="D532" s="184"/>
      <c r="E532" s="184"/>
      <c r="F532" s="185"/>
      <c r="G532" s="166" t="str">
        <f t="shared" si="119"/>
        <v/>
      </c>
      <c r="H532" s="48"/>
      <c r="I532" s="17"/>
      <c r="J532" s="140" t="str">
        <f t="shared" si="120"/>
        <v/>
      </c>
      <c r="K532" s="112"/>
      <c r="L532" s="108"/>
      <c r="M532" s="108"/>
      <c r="N532" s="108"/>
      <c r="O532" s="18" t="str" cm="1">
        <f t="array" ref="O532">IF(K532="","",IF($O$11="Bester",LARGE(K532:N532,1),IF(AND(M532="",N532=""),"",SUM(LARGE(K532:N532,{1;2;3})))))</f>
        <v/>
      </c>
      <c r="P532" s="140" t="str">
        <f t="shared" si="121"/>
        <v/>
      </c>
      <c r="Q532" s="112"/>
      <c r="R532" s="114"/>
      <c r="S532" s="114"/>
      <c r="T532" s="114"/>
      <c r="U532" s="19" t="str" cm="1">
        <f t="array" ref="U532">IF(Q532="","",IF($U$11="Bester",LARGE(Q532:T532,1),IF(AND(S532="",T532=""),"",SUM(LARGE(Q532:T532,{1;2;3})))))</f>
        <v/>
      </c>
      <c r="V532" s="140" t="str">
        <f t="shared" si="122"/>
        <v/>
      </c>
      <c r="W532" s="17"/>
      <c r="X532" s="140" t="str">
        <f t="shared" si="123"/>
        <v/>
      </c>
      <c r="Y532" s="21"/>
      <c r="Z532" s="26" t="str">
        <f t="shared" si="115"/>
        <v/>
      </c>
      <c r="AA532" s="27" t="str">
        <f t="shared" si="116"/>
        <v/>
      </c>
      <c r="AB532" s="27" t="str">
        <f t="shared" si="117"/>
        <v/>
      </c>
      <c r="AC532" s="25" t="str">
        <f t="shared" si="118"/>
        <v/>
      </c>
      <c r="AD532" s="19" t="str">
        <f t="shared" si="124"/>
        <v/>
      </c>
      <c r="AE532" s="142" t="str">
        <f t="shared" si="125"/>
        <v/>
      </c>
      <c r="AF532" s="28" t="str">
        <f t="shared" si="126"/>
        <v/>
      </c>
      <c r="AG532" s="29" t="str">
        <f t="shared" si="127"/>
        <v/>
      </c>
      <c r="AH532" s="30" t="str">
        <f t="shared" si="128"/>
        <v/>
      </c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</row>
    <row r="533" spans="2:49" ht="18" customHeight="1" x14ac:dyDescent="0.2">
      <c r="B533" s="106">
        <v>522</v>
      </c>
      <c r="C533" s="153"/>
      <c r="D533" s="184"/>
      <c r="E533" s="184"/>
      <c r="F533" s="185"/>
      <c r="G533" s="166" t="str">
        <f t="shared" si="119"/>
        <v/>
      </c>
      <c r="H533" s="48"/>
      <c r="I533" s="17"/>
      <c r="J533" s="140" t="str">
        <f t="shared" si="120"/>
        <v/>
      </c>
      <c r="K533" s="112"/>
      <c r="L533" s="108"/>
      <c r="M533" s="108"/>
      <c r="N533" s="108"/>
      <c r="O533" s="18" t="str" cm="1">
        <f t="array" ref="O533">IF(K533="","",IF($O$11="Bester",LARGE(K533:N533,1),IF(AND(M533="",N533=""),"",SUM(LARGE(K533:N533,{1;2;3})))))</f>
        <v/>
      </c>
      <c r="P533" s="140" t="str">
        <f t="shared" si="121"/>
        <v/>
      </c>
      <c r="Q533" s="112"/>
      <c r="R533" s="114"/>
      <c r="S533" s="114"/>
      <c r="T533" s="114"/>
      <c r="U533" s="19" t="str" cm="1">
        <f t="array" ref="U533">IF(Q533="","",IF($U$11="Bester",LARGE(Q533:T533,1),IF(AND(S533="",T533=""),"",SUM(LARGE(Q533:T533,{1;2;3})))))</f>
        <v/>
      </c>
      <c r="V533" s="140" t="str">
        <f t="shared" si="122"/>
        <v/>
      </c>
      <c r="W533" s="17"/>
      <c r="X533" s="140" t="str">
        <f t="shared" si="123"/>
        <v/>
      </c>
      <c r="Y533" s="21"/>
      <c r="Z533" s="26" t="str">
        <f t="shared" si="115"/>
        <v/>
      </c>
      <c r="AA533" s="27" t="str">
        <f t="shared" si="116"/>
        <v/>
      </c>
      <c r="AB533" s="27" t="str">
        <f t="shared" si="117"/>
        <v/>
      </c>
      <c r="AC533" s="25" t="str">
        <f t="shared" si="118"/>
        <v/>
      </c>
      <c r="AD533" s="19" t="str">
        <f t="shared" si="124"/>
        <v/>
      </c>
      <c r="AE533" s="142" t="str">
        <f t="shared" si="125"/>
        <v/>
      </c>
      <c r="AF533" s="28" t="str">
        <f t="shared" si="126"/>
        <v/>
      </c>
      <c r="AG533" s="29" t="str">
        <f t="shared" si="127"/>
        <v/>
      </c>
      <c r="AH533" s="30" t="str">
        <f t="shared" si="128"/>
        <v/>
      </c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</row>
    <row r="534" spans="2:49" ht="18" customHeight="1" x14ac:dyDescent="0.2">
      <c r="B534" s="106">
        <v>523</v>
      </c>
      <c r="C534" s="153"/>
      <c r="D534" s="184"/>
      <c r="E534" s="184"/>
      <c r="F534" s="185"/>
      <c r="G534" s="166" t="str">
        <f t="shared" si="119"/>
        <v/>
      </c>
      <c r="H534" s="48"/>
      <c r="I534" s="17"/>
      <c r="J534" s="140" t="str">
        <f t="shared" si="120"/>
        <v/>
      </c>
      <c r="K534" s="112"/>
      <c r="L534" s="108"/>
      <c r="M534" s="108"/>
      <c r="N534" s="108"/>
      <c r="O534" s="18" t="str" cm="1">
        <f t="array" ref="O534">IF(K534="","",IF($O$11="Bester",LARGE(K534:N534,1),IF(AND(M534="",N534=""),"",SUM(LARGE(K534:N534,{1;2;3})))))</f>
        <v/>
      </c>
      <c r="P534" s="140" t="str">
        <f t="shared" si="121"/>
        <v/>
      </c>
      <c r="Q534" s="112"/>
      <c r="R534" s="114"/>
      <c r="S534" s="114"/>
      <c r="T534" s="114"/>
      <c r="U534" s="19" t="str" cm="1">
        <f t="array" ref="U534">IF(Q534="","",IF($U$11="Bester",LARGE(Q534:T534,1),IF(AND(S534="",T534=""),"",SUM(LARGE(Q534:T534,{1;2;3})))))</f>
        <v/>
      </c>
      <c r="V534" s="140" t="str">
        <f t="shared" si="122"/>
        <v/>
      </c>
      <c r="W534" s="17"/>
      <c r="X534" s="140" t="str">
        <f t="shared" si="123"/>
        <v/>
      </c>
      <c r="Y534" s="21"/>
      <c r="Z534" s="26" t="str">
        <f t="shared" si="115"/>
        <v/>
      </c>
      <c r="AA534" s="27" t="str">
        <f t="shared" si="116"/>
        <v/>
      </c>
      <c r="AB534" s="27" t="str">
        <f t="shared" si="117"/>
        <v/>
      </c>
      <c r="AC534" s="25" t="str">
        <f t="shared" si="118"/>
        <v/>
      </c>
      <c r="AD534" s="19" t="str">
        <f t="shared" si="124"/>
        <v/>
      </c>
      <c r="AE534" s="142" t="str">
        <f t="shared" si="125"/>
        <v/>
      </c>
      <c r="AF534" s="28" t="str">
        <f t="shared" si="126"/>
        <v/>
      </c>
      <c r="AG534" s="29" t="str">
        <f t="shared" si="127"/>
        <v/>
      </c>
      <c r="AH534" s="30" t="str">
        <f t="shared" si="128"/>
        <v/>
      </c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</row>
    <row r="535" spans="2:49" ht="18" customHeight="1" x14ac:dyDescent="0.2">
      <c r="B535" s="106">
        <v>524</v>
      </c>
      <c r="C535" s="153"/>
      <c r="D535" s="184"/>
      <c r="E535" s="184"/>
      <c r="F535" s="185"/>
      <c r="G535" s="166" t="str">
        <f t="shared" si="119"/>
        <v/>
      </c>
      <c r="H535" s="48"/>
      <c r="I535" s="17"/>
      <c r="J535" s="140" t="str">
        <f t="shared" si="120"/>
        <v/>
      </c>
      <c r="K535" s="112"/>
      <c r="L535" s="108"/>
      <c r="M535" s="108"/>
      <c r="N535" s="108"/>
      <c r="O535" s="18" t="str" cm="1">
        <f t="array" ref="O535">IF(K535="","",IF($O$11="Bester",LARGE(K535:N535,1),IF(AND(M535="",N535=""),"",SUM(LARGE(K535:N535,{1;2;3})))))</f>
        <v/>
      </c>
      <c r="P535" s="140" t="str">
        <f t="shared" si="121"/>
        <v/>
      </c>
      <c r="Q535" s="112"/>
      <c r="R535" s="114"/>
      <c r="S535" s="114"/>
      <c r="T535" s="114"/>
      <c r="U535" s="19" t="str" cm="1">
        <f t="array" ref="U535">IF(Q535="","",IF($U$11="Bester",LARGE(Q535:T535,1),IF(AND(S535="",T535=""),"",SUM(LARGE(Q535:T535,{1;2;3})))))</f>
        <v/>
      </c>
      <c r="V535" s="140" t="str">
        <f t="shared" si="122"/>
        <v/>
      </c>
      <c r="W535" s="17"/>
      <c r="X535" s="140" t="str">
        <f t="shared" si="123"/>
        <v/>
      </c>
      <c r="Y535" s="21"/>
      <c r="Z535" s="26" t="str">
        <f t="shared" si="115"/>
        <v/>
      </c>
      <c r="AA535" s="27" t="str">
        <f t="shared" si="116"/>
        <v/>
      </c>
      <c r="AB535" s="27" t="str">
        <f t="shared" si="117"/>
        <v/>
      </c>
      <c r="AC535" s="25" t="str">
        <f t="shared" si="118"/>
        <v/>
      </c>
      <c r="AD535" s="19" t="str">
        <f t="shared" si="124"/>
        <v/>
      </c>
      <c r="AE535" s="142" t="str">
        <f t="shared" si="125"/>
        <v/>
      </c>
      <c r="AF535" s="28" t="str">
        <f t="shared" si="126"/>
        <v/>
      </c>
      <c r="AG535" s="29" t="str">
        <f t="shared" si="127"/>
        <v/>
      </c>
      <c r="AH535" s="30" t="str">
        <f t="shared" si="128"/>
        <v/>
      </c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</row>
    <row r="536" spans="2:49" ht="18" customHeight="1" x14ac:dyDescent="0.2">
      <c r="B536" s="106">
        <v>525</v>
      </c>
      <c r="C536" s="153"/>
      <c r="D536" s="184"/>
      <c r="E536" s="184"/>
      <c r="F536" s="185"/>
      <c r="G536" s="166" t="str">
        <f t="shared" si="119"/>
        <v/>
      </c>
      <c r="H536" s="48"/>
      <c r="I536" s="17"/>
      <c r="J536" s="140" t="str">
        <f t="shared" si="120"/>
        <v/>
      </c>
      <c r="K536" s="112"/>
      <c r="L536" s="108"/>
      <c r="M536" s="108"/>
      <c r="N536" s="108"/>
      <c r="O536" s="18" t="str" cm="1">
        <f t="array" ref="O536">IF(K536="","",IF($O$11="Bester",LARGE(K536:N536,1),IF(AND(M536="",N536=""),"",SUM(LARGE(K536:N536,{1;2;3})))))</f>
        <v/>
      </c>
      <c r="P536" s="140" t="str">
        <f t="shared" si="121"/>
        <v/>
      </c>
      <c r="Q536" s="112"/>
      <c r="R536" s="114"/>
      <c r="S536" s="114"/>
      <c r="T536" s="114"/>
      <c r="U536" s="19" t="str" cm="1">
        <f t="array" ref="U536">IF(Q536="","",IF($U$11="Bester",LARGE(Q536:T536,1),IF(AND(S536="",T536=""),"",SUM(LARGE(Q536:T536,{1;2;3})))))</f>
        <v/>
      </c>
      <c r="V536" s="140" t="str">
        <f t="shared" si="122"/>
        <v/>
      </c>
      <c r="W536" s="17"/>
      <c r="X536" s="140" t="str">
        <f t="shared" si="123"/>
        <v/>
      </c>
      <c r="Y536" s="21"/>
      <c r="Z536" s="26" t="str">
        <f t="shared" si="115"/>
        <v/>
      </c>
      <c r="AA536" s="27" t="str">
        <f t="shared" si="116"/>
        <v/>
      </c>
      <c r="AB536" s="27" t="str">
        <f t="shared" si="117"/>
        <v/>
      </c>
      <c r="AC536" s="25" t="str">
        <f t="shared" si="118"/>
        <v/>
      </c>
      <c r="AD536" s="19" t="str">
        <f t="shared" si="124"/>
        <v/>
      </c>
      <c r="AE536" s="142" t="str">
        <f t="shared" si="125"/>
        <v/>
      </c>
      <c r="AF536" s="28" t="str">
        <f t="shared" si="126"/>
        <v/>
      </c>
      <c r="AG536" s="29" t="str">
        <f t="shared" si="127"/>
        <v/>
      </c>
      <c r="AH536" s="30" t="str">
        <f t="shared" si="128"/>
        <v/>
      </c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</row>
    <row r="537" spans="2:49" ht="18" customHeight="1" x14ac:dyDescent="0.2">
      <c r="B537" s="106">
        <v>526</v>
      </c>
      <c r="C537" s="153"/>
      <c r="D537" s="184"/>
      <c r="E537" s="184"/>
      <c r="F537" s="185"/>
      <c r="G537" s="166" t="str">
        <f t="shared" si="119"/>
        <v/>
      </c>
      <c r="H537" s="48"/>
      <c r="I537" s="17"/>
      <c r="J537" s="140" t="str">
        <f t="shared" si="120"/>
        <v/>
      </c>
      <c r="K537" s="112"/>
      <c r="L537" s="108"/>
      <c r="M537" s="108"/>
      <c r="N537" s="108"/>
      <c r="O537" s="18" t="str" cm="1">
        <f t="array" ref="O537">IF(K537="","",IF($O$11="Bester",LARGE(K537:N537,1),IF(AND(M537="",N537=""),"",SUM(LARGE(K537:N537,{1;2;3})))))</f>
        <v/>
      </c>
      <c r="P537" s="140" t="str">
        <f t="shared" si="121"/>
        <v/>
      </c>
      <c r="Q537" s="112"/>
      <c r="R537" s="114"/>
      <c r="S537" s="114"/>
      <c r="T537" s="114"/>
      <c r="U537" s="19" t="str" cm="1">
        <f t="array" ref="U537">IF(Q537="","",IF($U$11="Bester",LARGE(Q537:T537,1),IF(AND(S537="",T537=""),"",SUM(LARGE(Q537:T537,{1;2;3})))))</f>
        <v/>
      </c>
      <c r="V537" s="140" t="str">
        <f t="shared" si="122"/>
        <v/>
      </c>
      <c r="W537" s="17"/>
      <c r="X537" s="140" t="str">
        <f t="shared" si="123"/>
        <v/>
      </c>
      <c r="Y537" s="21"/>
      <c r="Z537" s="26" t="str">
        <f t="shared" si="115"/>
        <v/>
      </c>
      <c r="AA537" s="27" t="str">
        <f t="shared" si="116"/>
        <v/>
      </c>
      <c r="AB537" s="27" t="str">
        <f t="shared" si="117"/>
        <v/>
      </c>
      <c r="AC537" s="25" t="str">
        <f t="shared" si="118"/>
        <v/>
      </c>
      <c r="AD537" s="19" t="str">
        <f t="shared" si="124"/>
        <v/>
      </c>
      <c r="AE537" s="142" t="str">
        <f t="shared" si="125"/>
        <v/>
      </c>
      <c r="AF537" s="28" t="str">
        <f t="shared" si="126"/>
        <v/>
      </c>
      <c r="AG537" s="29" t="str">
        <f t="shared" si="127"/>
        <v/>
      </c>
      <c r="AH537" s="30" t="str">
        <f t="shared" si="128"/>
        <v/>
      </c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</row>
    <row r="538" spans="2:49" ht="18" customHeight="1" x14ac:dyDescent="0.2">
      <c r="B538" s="106">
        <v>527</v>
      </c>
      <c r="C538" s="153"/>
      <c r="D538" s="184"/>
      <c r="E538" s="184"/>
      <c r="F538" s="185"/>
      <c r="G538" s="166" t="str">
        <f t="shared" si="119"/>
        <v/>
      </c>
      <c r="H538" s="48"/>
      <c r="I538" s="17"/>
      <c r="J538" s="140" t="str">
        <f t="shared" si="120"/>
        <v/>
      </c>
      <c r="K538" s="112"/>
      <c r="L538" s="108"/>
      <c r="M538" s="108"/>
      <c r="N538" s="108"/>
      <c r="O538" s="18" t="str" cm="1">
        <f t="array" ref="O538">IF(K538="","",IF($O$11="Bester",LARGE(K538:N538,1),IF(AND(M538="",N538=""),"",SUM(LARGE(K538:N538,{1;2;3})))))</f>
        <v/>
      </c>
      <c r="P538" s="140" t="str">
        <f t="shared" si="121"/>
        <v/>
      </c>
      <c r="Q538" s="112"/>
      <c r="R538" s="114"/>
      <c r="S538" s="114"/>
      <c r="T538" s="114"/>
      <c r="U538" s="19" t="str" cm="1">
        <f t="array" ref="U538">IF(Q538="","",IF($U$11="Bester",LARGE(Q538:T538,1),IF(AND(S538="",T538=""),"",SUM(LARGE(Q538:T538,{1;2;3})))))</f>
        <v/>
      </c>
      <c r="V538" s="140" t="str">
        <f t="shared" si="122"/>
        <v/>
      </c>
      <c r="W538" s="17"/>
      <c r="X538" s="140" t="str">
        <f t="shared" si="123"/>
        <v/>
      </c>
      <c r="Y538" s="21"/>
      <c r="Z538" s="26" t="str">
        <f t="shared" si="115"/>
        <v/>
      </c>
      <c r="AA538" s="27" t="str">
        <f t="shared" si="116"/>
        <v/>
      </c>
      <c r="AB538" s="27" t="str">
        <f t="shared" si="117"/>
        <v/>
      </c>
      <c r="AC538" s="25" t="str">
        <f t="shared" si="118"/>
        <v/>
      </c>
      <c r="AD538" s="19" t="str">
        <f t="shared" si="124"/>
        <v/>
      </c>
      <c r="AE538" s="142" t="str">
        <f t="shared" si="125"/>
        <v/>
      </c>
      <c r="AF538" s="28" t="str">
        <f t="shared" si="126"/>
        <v/>
      </c>
      <c r="AG538" s="29" t="str">
        <f t="shared" si="127"/>
        <v/>
      </c>
      <c r="AH538" s="30" t="str">
        <f t="shared" si="128"/>
        <v/>
      </c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</row>
    <row r="539" spans="2:49" ht="18" customHeight="1" x14ac:dyDescent="0.2">
      <c r="B539" s="106">
        <v>528</v>
      </c>
      <c r="C539" s="153"/>
      <c r="D539" s="184"/>
      <c r="E539" s="184"/>
      <c r="F539" s="185"/>
      <c r="G539" s="166" t="str">
        <f t="shared" si="119"/>
        <v/>
      </c>
      <c r="H539" s="48"/>
      <c r="I539" s="17"/>
      <c r="J539" s="140" t="str">
        <f t="shared" si="120"/>
        <v/>
      </c>
      <c r="K539" s="112"/>
      <c r="L539" s="108"/>
      <c r="M539" s="108"/>
      <c r="N539" s="108"/>
      <c r="O539" s="18" t="str" cm="1">
        <f t="array" ref="O539">IF(K539="","",IF($O$11="Bester",LARGE(K539:N539,1),IF(AND(M539="",N539=""),"",SUM(LARGE(K539:N539,{1;2;3})))))</f>
        <v/>
      </c>
      <c r="P539" s="140" t="str">
        <f t="shared" si="121"/>
        <v/>
      </c>
      <c r="Q539" s="112"/>
      <c r="R539" s="114"/>
      <c r="S539" s="114"/>
      <c r="T539" s="114"/>
      <c r="U539" s="19" t="str" cm="1">
        <f t="array" ref="U539">IF(Q539="","",IF($U$11="Bester",LARGE(Q539:T539,1),IF(AND(S539="",T539=""),"",SUM(LARGE(Q539:T539,{1;2;3})))))</f>
        <v/>
      </c>
      <c r="V539" s="140" t="str">
        <f t="shared" si="122"/>
        <v/>
      </c>
      <c r="W539" s="17"/>
      <c r="X539" s="140" t="str">
        <f t="shared" si="123"/>
        <v/>
      </c>
      <c r="Y539" s="21"/>
      <c r="Z539" s="26" t="str">
        <f t="shared" si="115"/>
        <v/>
      </c>
      <c r="AA539" s="27" t="str">
        <f t="shared" si="116"/>
        <v/>
      </c>
      <c r="AB539" s="27" t="str">
        <f t="shared" si="117"/>
        <v/>
      </c>
      <c r="AC539" s="25" t="str">
        <f t="shared" si="118"/>
        <v/>
      </c>
      <c r="AD539" s="19" t="str">
        <f t="shared" si="124"/>
        <v/>
      </c>
      <c r="AE539" s="142" t="str">
        <f t="shared" si="125"/>
        <v/>
      </c>
      <c r="AF539" s="28" t="str">
        <f t="shared" si="126"/>
        <v/>
      </c>
      <c r="AG539" s="29" t="str">
        <f t="shared" si="127"/>
        <v/>
      </c>
      <c r="AH539" s="30" t="str">
        <f t="shared" si="128"/>
        <v/>
      </c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</row>
    <row r="540" spans="2:49" ht="18" customHeight="1" x14ac:dyDescent="0.2">
      <c r="B540" s="106">
        <v>529</v>
      </c>
      <c r="C540" s="153"/>
      <c r="D540" s="184"/>
      <c r="E540" s="184"/>
      <c r="F540" s="185"/>
      <c r="G540" s="166" t="str">
        <f t="shared" si="119"/>
        <v/>
      </c>
      <c r="H540" s="48"/>
      <c r="I540" s="17"/>
      <c r="J540" s="140" t="str">
        <f t="shared" si="120"/>
        <v/>
      </c>
      <c r="K540" s="112"/>
      <c r="L540" s="108"/>
      <c r="M540" s="108"/>
      <c r="N540" s="108"/>
      <c r="O540" s="18" t="str" cm="1">
        <f t="array" ref="O540">IF(K540="","",IF($O$11="Bester",LARGE(K540:N540,1),IF(AND(M540="",N540=""),"",SUM(LARGE(K540:N540,{1;2;3})))))</f>
        <v/>
      </c>
      <c r="P540" s="140" t="str">
        <f t="shared" si="121"/>
        <v/>
      </c>
      <c r="Q540" s="112"/>
      <c r="R540" s="114"/>
      <c r="S540" s="114"/>
      <c r="T540" s="114"/>
      <c r="U540" s="19" t="str" cm="1">
        <f t="array" ref="U540">IF(Q540="","",IF($U$11="Bester",LARGE(Q540:T540,1),IF(AND(S540="",T540=""),"",SUM(LARGE(Q540:T540,{1;2;3})))))</f>
        <v/>
      </c>
      <c r="V540" s="140" t="str">
        <f t="shared" si="122"/>
        <v/>
      </c>
      <c r="W540" s="17"/>
      <c r="X540" s="140" t="str">
        <f t="shared" si="123"/>
        <v/>
      </c>
      <c r="Y540" s="21"/>
      <c r="Z540" s="26" t="str">
        <f t="shared" si="115"/>
        <v/>
      </c>
      <c r="AA540" s="27" t="str">
        <f t="shared" si="116"/>
        <v/>
      </c>
      <c r="AB540" s="27" t="str">
        <f t="shared" si="117"/>
        <v/>
      </c>
      <c r="AC540" s="25" t="str">
        <f t="shared" si="118"/>
        <v/>
      </c>
      <c r="AD540" s="19" t="str">
        <f t="shared" si="124"/>
        <v/>
      </c>
      <c r="AE540" s="142" t="str">
        <f t="shared" si="125"/>
        <v/>
      </c>
      <c r="AF540" s="28" t="str">
        <f t="shared" si="126"/>
        <v/>
      </c>
      <c r="AG540" s="29" t="str">
        <f t="shared" si="127"/>
        <v/>
      </c>
      <c r="AH540" s="30" t="str">
        <f t="shared" si="128"/>
        <v/>
      </c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</row>
    <row r="541" spans="2:49" ht="18" customHeight="1" x14ac:dyDescent="0.2">
      <c r="B541" s="106">
        <v>530</v>
      </c>
      <c r="C541" s="153"/>
      <c r="D541" s="184"/>
      <c r="E541" s="184"/>
      <c r="F541" s="185"/>
      <c r="G541" s="166" t="str">
        <f t="shared" si="119"/>
        <v/>
      </c>
      <c r="H541" s="48"/>
      <c r="I541" s="17"/>
      <c r="J541" s="140" t="str">
        <f t="shared" si="120"/>
        <v/>
      </c>
      <c r="K541" s="112"/>
      <c r="L541" s="108"/>
      <c r="M541" s="108"/>
      <c r="N541" s="108"/>
      <c r="O541" s="18" t="str" cm="1">
        <f t="array" ref="O541">IF(K541="","",IF($O$11="Bester",LARGE(K541:N541,1),IF(AND(M541="",N541=""),"",SUM(LARGE(K541:N541,{1;2;3})))))</f>
        <v/>
      </c>
      <c r="P541" s="140" t="str">
        <f t="shared" si="121"/>
        <v/>
      </c>
      <c r="Q541" s="112"/>
      <c r="R541" s="114"/>
      <c r="S541" s="114"/>
      <c r="T541" s="114"/>
      <c r="U541" s="19" t="str" cm="1">
        <f t="array" ref="U541">IF(Q541="","",IF($U$11="Bester",LARGE(Q541:T541,1),IF(AND(S541="",T541=""),"",SUM(LARGE(Q541:T541,{1;2;3})))))</f>
        <v/>
      </c>
      <c r="V541" s="140" t="str">
        <f t="shared" si="122"/>
        <v/>
      </c>
      <c r="W541" s="17"/>
      <c r="X541" s="140" t="str">
        <f t="shared" si="123"/>
        <v/>
      </c>
      <c r="Y541" s="21"/>
      <c r="Z541" s="26" t="str">
        <f t="shared" si="115"/>
        <v/>
      </c>
      <c r="AA541" s="27" t="str">
        <f t="shared" si="116"/>
        <v/>
      </c>
      <c r="AB541" s="27" t="str">
        <f t="shared" si="117"/>
        <v/>
      </c>
      <c r="AC541" s="25" t="str">
        <f t="shared" si="118"/>
        <v/>
      </c>
      <c r="AD541" s="19" t="str">
        <f t="shared" si="124"/>
        <v/>
      </c>
      <c r="AE541" s="142" t="str">
        <f t="shared" si="125"/>
        <v/>
      </c>
      <c r="AF541" s="28" t="str">
        <f t="shared" si="126"/>
        <v/>
      </c>
      <c r="AG541" s="29" t="str">
        <f t="shared" si="127"/>
        <v/>
      </c>
      <c r="AH541" s="30" t="str">
        <f t="shared" si="128"/>
        <v/>
      </c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</row>
    <row r="542" spans="2:49" ht="18" customHeight="1" x14ac:dyDescent="0.2">
      <c r="B542" s="106">
        <v>531</v>
      </c>
      <c r="C542" s="153"/>
      <c r="D542" s="184"/>
      <c r="E542" s="184"/>
      <c r="F542" s="185"/>
      <c r="G542" s="166" t="str">
        <f t="shared" si="119"/>
        <v/>
      </c>
      <c r="H542" s="48"/>
      <c r="I542" s="17"/>
      <c r="J542" s="140" t="str">
        <f t="shared" si="120"/>
        <v/>
      </c>
      <c r="K542" s="112"/>
      <c r="L542" s="108"/>
      <c r="M542" s="108"/>
      <c r="N542" s="108"/>
      <c r="O542" s="18" t="str" cm="1">
        <f t="array" ref="O542">IF(K542="","",IF($O$11="Bester",LARGE(K542:N542,1),IF(AND(M542="",N542=""),"",SUM(LARGE(K542:N542,{1;2;3})))))</f>
        <v/>
      </c>
      <c r="P542" s="140" t="str">
        <f t="shared" si="121"/>
        <v/>
      </c>
      <c r="Q542" s="112"/>
      <c r="R542" s="114"/>
      <c r="S542" s="114"/>
      <c r="T542" s="114"/>
      <c r="U542" s="19" t="str" cm="1">
        <f t="array" ref="U542">IF(Q542="","",IF($U$11="Bester",LARGE(Q542:T542,1),IF(AND(S542="",T542=""),"",SUM(LARGE(Q542:T542,{1;2;3})))))</f>
        <v/>
      </c>
      <c r="V542" s="140" t="str">
        <f t="shared" si="122"/>
        <v/>
      </c>
      <c r="W542" s="17"/>
      <c r="X542" s="140" t="str">
        <f t="shared" si="123"/>
        <v/>
      </c>
      <c r="Y542" s="21"/>
      <c r="Z542" s="26" t="str">
        <f t="shared" si="115"/>
        <v/>
      </c>
      <c r="AA542" s="27" t="str">
        <f t="shared" si="116"/>
        <v/>
      </c>
      <c r="AB542" s="27" t="str">
        <f t="shared" si="117"/>
        <v/>
      </c>
      <c r="AC542" s="25" t="str">
        <f t="shared" si="118"/>
        <v/>
      </c>
      <c r="AD542" s="19" t="str">
        <f t="shared" si="124"/>
        <v/>
      </c>
      <c r="AE542" s="142" t="str">
        <f t="shared" si="125"/>
        <v/>
      </c>
      <c r="AF542" s="28" t="str">
        <f t="shared" si="126"/>
        <v/>
      </c>
      <c r="AG542" s="29" t="str">
        <f t="shared" si="127"/>
        <v/>
      </c>
      <c r="AH542" s="30" t="str">
        <f t="shared" si="128"/>
        <v/>
      </c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</row>
    <row r="543" spans="2:49" ht="18" customHeight="1" x14ac:dyDescent="0.2">
      <c r="B543" s="106">
        <v>532</v>
      </c>
      <c r="C543" s="153"/>
      <c r="D543" s="184"/>
      <c r="E543" s="184"/>
      <c r="F543" s="185"/>
      <c r="G543" s="166" t="str">
        <f t="shared" si="119"/>
        <v/>
      </c>
      <c r="H543" s="48"/>
      <c r="I543" s="17"/>
      <c r="J543" s="140" t="str">
        <f t="shared" si="120"/>
        <v/>
      </c>
      <c r="K543" s="112"/>
      <c r="L543" s="108"/>
      <c r="M543" s="108"/>
      <c r="N543" s="108"/>
      <c r="O543" s="18" t="str" cm="1">
        <f t="array" ref="O543">IF(K543="","",IF($O$11="Bester",LARGE(K543:N543,1),IF(AND(M543="",N543=""),"",SUM(LARGE(K543:N543,{1;2;3})))))</f>
        <v/>
      </c>
      <c r="P543" s="140" t="str">
        <f t="shared" si="121"/>
        <v/>
      </c>
      <c r="Q543" s="112"/>
      <c r="R543" s="114"/>
      <c r="S543" s="114"/>
      <c r="T543" s="114"/>
      <c r="U543" s="19" t="str" cm="1">
        <f t="array" ref="U543">IF(Q543="","",IF($U$11="Bester",LARGE(Q543:T543,1),IF(AND(S543="",T543=""),"",SUM(LARGE(Q543:T543,{1;2;3})))))</f>
        <v/>
      </c>
      <c r="V543" s="140" t="str">
        <f t="shared" si="122"/>
        <v/>
      </c>
      <c r="W543" s="17"/>
      <c r="X543" s="140" t="str">
        <f t="shared" si="123"/>
        <v/>
      </c>
      <c r="Y543" s="21"/>
      <c r="Z543" s="26" t="str">
        <f t="shared" si="115"/>
        <v/>
      </c>
      <c r="AA543" s="27" t="str">
        <f t="shared" si="116"/>
        <v/>
      </c>
      <c r="AB543" s="27" t="str">
        <f t="shared" si="117"/>
        <v/>
      </c>
      <c r="AC543" s="25" t="str">
        <f t="shared" si="118"/>
        <v/>
      </c>
      <c r="AD543" s="19" t="str">
        <f t="shared" si="124"/>
        <v/>
      </c>
      <c r="AE543" s="142" t="str">
        <f t="shared" si="125"/>
        <v/>
      </c>
      <c r="AF543" s="28" t="str">
        <f t="shared" si="126"/>
        <v/>
      </c>
      <c r="AG543" s="29" t="str">
        <f t="shared" si="127"/>
        <v/>
      </c>
      <c r="AH543" s="30" t="str">
        <f t="shared" si="128"/>
        <v/>
      </c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</row>
    <row r="544" spans="2:49" ht="18" customHeight="1" x14ac:dyDescent="0.2">
      <c r="B544" s="106">
        <v>533</v>
      </c>
      <c r="C544" s="153"/>
      <c r="D544" s="184"/>
      <c r="E544" s="184"/>
      <c r="F544" s="185"/>
      <c r="G544" s="166" t="str">
        <f t="shared" si="119"/>
        <v/>
      </c>
      <c r="H544" s="48"/>
      <c r="I544" s="17"/>
      <c r="J544" s="140" t="str">
        <f t="shared" si="120"/>
        <v/>
      </c>
      <c r="K544" s="112"/>
      <c r="L544" s="108"/>
      <c r="M544" s="108"/>
      <c r="N544" s="108"/>
      <c r="O544" s="18" t="str" cm="1">
        <f t="array" ref="O544">IF(K544="","",IF($O$11="Bester",LARGE(K544:N544,1),IF(AND(M544="",N544=""),"",SUM(LARGE(K544:N544,{1;2;3})))))</f>
        <v/>
      </c>
      <c r="P544" s="140" t="str">
        <f t="shared" si="121"/>
        <v/>
      </c>
      <c r="Q544" s="112"/>
      <c r="R544" s="114"/>
      <c r="S544" s="114"/>
      <c r="T544" s="114"/>
      <c r="U544" s="19" t="str" cm="1">
        <f t="array" ref="U544">IF(Q544="","",IF($U$11="Bester",LARGE(Q544:T544,1),IF(AND(S544="",T544=""),"",SUM(LARGE(Q544:T544,{1;2;3})))))</f>
        <v/>
      </c>
      <c r="V544" s="140" t="str">
        <f t="shared" si="122"/>
        <v/>
      </c>
      <c r="W544" s="17"/>
      <c r="X544" s="140" t="str">
        <f t="shared" si="123"/>
        <v/>
      </c>
      <c r="Y544" s="21"/>
      <c r="Z544" s="26" t="str">
        <f t="shared" si="115"/>
        <v/>
      </c>
      <c r="AA544" s="27" t="str">
        <f t="shared" si="116"/>
        <v/>
      </c>
      <c r="AB544" s="27" t="str">
        <f t="shared" si="117"/>
        <v/>
      </c>
      <c r="AC544" s="25" t="str">
        <f t="shared" si="118"/>
        <v/>
      </c>
      <c r="AD544" s="19" t="str">
        <f t="shared" si="124"/>
        <v/>
      </c>
      <c r="AE544" s="142" t="str">
        <f t="shared" si="125"/>
        <v/>
      </c>
      <c r="AF544" s="28" t="str">
        <f t="shared" si="126"/>
        <v/>
      </c>
      <c r="AG544" s="29" t="str">
        <f t="shared" si="127"/>
        <v/>
      </c>
      <c r="AH544" s="30" t="str">
        <f t="shared" si="128"/>
        <v/>
      </c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</row>
    <row r="545" spans="2:49" ht="18" customHeight="1" x14ac:dyDescent="0.2">
      <c r="B545" s="106">
        <v>534</v>
      </c>
      <c r="C545" s="153"/>
      <c r="D545" s="184"/>
      <c r="E545" s="184"/>
      <c r="F545" s="185"/>
      <c r="G545" s="166" t="str">
        <f t="shared" si="119"/>
        <v/>
      </c>
      <c r="H545" s="48"/>
      <c r="I545" s="17"/>
      <c r="J545" s="140" t="str">
        <f t="shared" si="120"/>
        <v/>
      </c>
      <c r="K545" s="112"/>
      <c r="L545" s="108"/>
      <c r="M545" s="108"/>
      <c r="N545" s="108"/>
      <c r="O545" s="18" t="str" cm="1">
        <f t="array" ref="O545">IF(K545="","",IF($O$11="Bester",LARGE(K545:N545,1),IF(AND(M545="",N545=""),"",SUM(LARGE(K545:N545,{1;2;3})))))</f>
        <v/>
      </c>
      <c r="P545" s="140" t="str">
        <f t="shared" si="121"/>
        <v/>
      </c>
      <c r="Q545" s="112"/>
      <c r="R545" s="114"/>
      <c r="S545" s="114"/>
      <c r="T545" s="114"/>
      <c r="U545" s="19" t="str" cm="1">
        <f t="array" ref="U545">IF(Q545="","",IF($U$11="Bester",LARGE(Q545:T545,1),IF(AND(S545="",T545=""),"",SUM(LARGE(Q545:T545,{1;2;3})))))</f>
        <v/>
      </c>
      <c r="V545" s="140" t="str">
        <f t="shared" si="122"/>
        <v/>
      </c>
      <c r="W545" s="17"/>
      <c r="X545" s="140" t="str">
        <f t="shared" si="123"/>
        <v/>
      </c>
      <c r="Y545" s="21"/>
      <c r="Z545" s="26" t="str">
        <f t="shared" si="115"/>
        <v/>
      </c>
      <c r="AA545" s="27" t="str">
        <f t="shared" si="116"/>
        <v/>
      </c>
      <c r="AB545" s="27" t="str">
        <f t="shared" si="117"/>
        <v/>
      </c>
      <c r="AC545" s="25" t="str">
        <f t="shared" si="118"/>
        <v/>
      </c>
      <c r="AD545" s="19" t="str">
        <f t="shared" si="124"/>
        <v/>
      </c>
      <c r="AE545" s="142" t="str">
        <f t="shared" si="125"/>
        <v/>
      </c>
      <c r="AF545" s="28" t="str">
        <f t="shared" si="126"/>
        <v/>
      </c>
      <c r="AG545" s="29" t="str">
        <f t="shared" si="127"/>
        <v/>
      </c>
      <c r="AH545" s="30" t="str">
        <f t="shared" si="128"/>
        <v/>
      </c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</row>
    <row r="546" spans="2:49" ht="18" customHeight="1" x14ac:dyDescent="0.2">
      <c r="B546" s="106">
        <v>535</v>
      </c>
      <c r="C546" s="153"/>
      <c r="D546" s="184"/>
      <c r="E546" s="184"/>
      <c r="F546" s="185"/>
      <c r="G546" s="166" t="str">
        <f t="shared" si="119"/>
        <v/>
      </c>
      <c r="H546" s="48"/>
      <c r="I546" s="17"/>
      <c r="J546" s="140" t="str">
        <f t="shared" si="120"/>
        <v/>
      </c>
      <c r="K546" s="112"/>
      <c r="L546" s="108"/>
      <c r="M546" s="108"/>
      <c r="N546" s="108"/>
      <c r="O546" s="18" t="str" cm="1">
        <f t="array" ref="O546">IF(K546="","",IF($O$11="Bester",LARGE(K546:N546,1),IF(AND(M546="",N546=""),"",SUM(LARGE(K546:N546,{1;2;3})))))</f>
        <v/>
      </c>
      <c r="P546" s="140" t="str">
        <f t="shared" si="121"/>
        <v/>
      </c>
      <c r="Q546" s="112"/>
      <c r="R546" s="114"/>
      <c r="S546" s="114"/>
      <c r="T546" s="114"/>
      <c r="U546" s="19" t="str" cm="1">
        <f t="array" ref="U546">IF(Q546="","",IF($U$11="Bester",LARGE(Q546:T546,1),IF(AND(S546="",T546=""),"",SUM(LARGE(Q546:T546,{1;2;3})))))</f>
        <v/>
      </c>
      <c r="V546" s="140" t="str">
        <f t="shared" si="122"/>
        <v/>
      </c>
      <c r="W546" s="17"/>
      <c r="X546" s="140" t="str">
        <f t="shared" si="123"/>
        <v/>
      </c>
      <c r="Y546" s="21"/>
      <c r="Z546" s="26" t="str">
        <f t="shared" si="115"/>
        <v/>
      </c>
      <c r="AA546" s="27" t="str">
        <f t="shared" si="116"/>
        <v/>
      </c>
      <c r="AB546" s="27" t="str">
        <f t="shared" si="117"/>
        <v/>
      </c>
      <c r="AC546" s="25" t="str">
        <f t="shared" si="118"/>
        <v/>
      </c>
      <c r="AD546" s="19" t="str">
        <f t="shared" si="124"/>
        <v/>
      </c>
      <c r="AE546" s="142" t="str">
        <f t="shared" si="125"/>
        <v/>
      </c>
      <c r="AF546" s="28" t="str">
        <f t="shared" si="126"/>
        <v/>
      </c>
      <c r="AG546" s="29" t="str">
        <f t="shared" si="127"/>
        <v/>
      </c>
      <c r="AH546" s="30" t="str">
        <f t="shared" si="128"/>
        <v/>
      </c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</row>
    <row r="547" spans="2:49" ht="18" customHeight="1" x14ac:dyDescent="0.2">
      <c r="B547" s="106">
        <v>536</v>
      </c>
      <c r="C547" s="153"/>
      <c r="D547" s="184"/>
      <c r="E547" s="184"/>
      <c r="F547" s="185"/>
      <c r="G547" s="166" t="str">
        <f t="shared" si="119"/>
        <v/>
      </c>
      <c r="H547" s="48"/>
      <c r="I547" s="17"/>
      <c r="J547" s="140" t="str">
        <f t="shared" si="120"/>
        <v/>
      </c>
      <c r="K547" s="112"/>
      <c r="L547" s="108"/>
      <c r="M547" s="108"/>
      <c r="N547" s="108"/>
      <c r="O547" s="18" t="str" cm="1">
        <f t="array" ref="O547">IF(K547="","",IF($O$11="Bester",LARGE(K547:N547,1),IF(AND(M547="",N547=""),"",SUM(LARGE(K547:N547,{1;2;3})))))</f>
        <v/>
      </c>
      <c r="P547" s="140" t="str">
        <f t="shared" si="121"/>
        <v/>
      </c>
      <c r="Q547" s="112"/>
      <c r="R547" s="114"/>
      <c r="S547" s="114"/>
      <c r="T547" s="114"/>
      <c r="U547" s="19" t="str" cm="1">
        <f t="array" ref="U547">IF(Q547="","",IF($U$11="Bester",LARGE(Q547:T547,1),IF(AND(S547="",T547=""),"",SUM(LARGE(Q547:T547,{1;2;3})))))</f>
        <v/>
      </c>
      <c r="V547" s="140" t="str">
        <f t="shared" si="122"/>
        <v/>
      </c>
      <c r="W547" s="17"/>
      <c r="X547" s="140" t="str">
        <f t="shared" si="123"/>
        <v/>
      </c>
      <c r="Y547" s="21"/>
      <c r="Z547" s="26" t="str">
        <f t="shared" si="115"/>
        <v/>
      </c>
      <c r="AA547" s="27" t="str">
        <f t="shared" si="116"/>
        <v/>
      </c>
      <c r="AB547" s="27" t="str">
        <f t="shared" si="117"/>
        <v/>
      </c>
      <c r="AC547" s="25" t="str">
        <f t="shared" si="118"/>
        <v/>
      </c>
      <c r="AD547" s="19" t="str">
        <f t="shared" si="124"/>
        <v/>
      </c>
      <c r="AE547" s="142" t="str">
        <f t="shared" si="125"/>
        <v/>
      </c>
      <c r="AF547" s="28" t="str">
        <f t="shared" si="126"/>
        <v/>
      </c>
      <c r="AG547" s="29" t="str">
        <f t="shared" si="127"/>
        <v/>
      </c>
      <c r="AH547" s="30" t="str">
        <f t="shared" si="128"/>
        <v/>
      </c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</row>
    <row r="548" spans="2:49" ht="18" customHeight="1" x14ac:dyDescent="0.2">
      <c r="B548" s="106">
        <v>537</v>
      </c>
      <c r="C548" s="153"/>
      <c r="D548" s="184"/>
      <c r="E548" s="184"/>
      <c r="F548" s="185"/>
      <c r="G548" s="166" t="str">
        <f t="shared" si="119"/>
        <v/>
      </c>
      <c r="H548" s="48"/>
      <c r="I548" s="17"/>
      <c r="J548" s="140" t="str">
        <f t="shared" si="120"/>
        <v/>
      </c>
      <c r="K548" s="112"/>
      <c r="L548" s="108"/>
      <c r="M548" s="108"/>
      <c r="N548" s="108"/>
      <c r="O548" s="18" t="str" cm="1">
        <f t="array" ref="O548">IF(K548="","",IF($O$11="Bester",LARGE(K548:N548,1),IF(AND(M548="",N548=""),"",SUM(LARGE(K548:N548,{1;2;3})))))</f>
        <v/>
      </c>
      <c r="P548" s="140" t="str">
        <f t="shared" si="121"/>
        <v/>
      </c>
      <c r="Q548" s="112"/>
      <c r="R548" s="114"/>
      <c r="S548" s="114"/>
      <c r="T548" s="114"/>
      <c r="U548" s="19" t="str" cm="1">
        <f t="array" ref="U548">IF(Q548="","",IF($U$11="Bester",LARGE(Q548:T548,1),IF(AND(S548="",T548=""),"",SUM(LARGE(Q548:T548,{1;2;3})))))</f>
        <v/>
      </c>
      <c r="V548" s="140" t="str">
        <f t="shared" si="122"/>
        <v/>
      </c>
      <c r="W548" s="17"/>
      <c r="X548" s="140" t="str">
        <f t="shared" si="123"/>
        <v/>
      </c>
      <c r="Y548" s="21"/>
      <c r="Z548" s="26" t="str">
        <f t="shared" si="115"/>
        <v/>
      </c>
      <c r="AA548" s="27" t="str">
        <f t="shared" si="116"/>
        <v/>
      </c>
      <c r="AB548" s="27" t="str">
        <f t="shared" si="117"/>
        <v/>
      </c>
      <c r="AC548" s="25" t="str">
        <f t="shared" si="118"/>
        <v/>
      </c>
      <c r="AD548" s="19" t="str">
        <f t="shared" si="124"/>
        <v/>
      </c>
      <c r="AE548" s="142" t="str">
        <f t="shared" si="125"/>
        <v/>
      </c>
      <c r="AF548" s="28" t="str">
        <f t="shared" si="126"/>
        <v/>
      </c>
      <c r="AG548" s="29" t="str">
        <f t="shared" si="127"/>
        <v/>
      </c>
      <c r="AH548" s="30" t="str">
        <f t="shared" si="128"/>
        <v/>
      </c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</row>
    <row r="549" spans="2:49" ht="18" customHeight="1" x14ac:dyDescent="0.2">
      <c r="B549" s="106">
        <v>538</v>
      </c>
      <c r="C549" s="153"/>
      <c r="D549" s="184"/>
      <c r="E549" s="184"/>
      <c r="F549" s="185"/>
      <c r="G549" s="166" t="str">
        <f t="shared" si="119"/>
        <v/>
      </c>
      <c r="H549" s="48"/>
      <c r="I549" s="17"/>
      <c r="J549" s="140" t="str">
        <f t="shared" si="120"/>
        <v/>
      </c>
      <c r="K549" s="112"/>
      <c r="L549" s="108"/>
      <c r="M549" s="108"/>
      <c r="N549" s="108"/>
      <c r="O549" s="18" t="str" cm="1">
        <f t="array" ref="O549">IF(K549="","",IF($O$11="Bester",LARGE(K549:N549,1),IF(AND(M549="",N549=""),"",SUM(LARGE(K549:N549,{1;2;3})))))</f>
        <v/>
      </c>
      <c r="P549" s="140" t="str">
        <f t="shared" si="121"/>
        <v/>
      </c>
      <c r="Q549" s="112"/>
      <c r="R549" s="114"/>
      <c r="S549" s="114"/>
      <c r="T549" s="114"/>
      <c r="U549" s="19" t="str" cm="1">
        <f t="array" ref="U549">IF(Q549="","",IF($U$11="Bester",LARGE(Q549:T549,1),IF(AND(S549="",T549=""),"",SUM(LARGE(Q549:T549,{1;2;3})))))</f>
        <v/>
      </c>
      <c r="V549" s="140" t="str">
        <f t="shared" si="122"/>
        <v/>
      </c>
      <c r="W549" s="17"/>
      <c r="X549" s="140" t="str">
        <f t="shared" si="123"/>
        <v/>
      </c>
      <c r="Y549" s="21"/>
      <c r="Z549" s="26" t="str">
        <f t="shared" si="115"/>
        <v/>
      </c>
      <c r="AA549" s="27" t="str">
        <f t="shared" si="116"/>
        <v/>
      </c>
      <c r="AB549" s="27" t="str">
        <f t="shared" si="117"/>
        <v/>
      </c>
      <c r="AC549" s="25" t="str">
        <f t="shared" si="118"/>
        <v/>
      </c>
      <c r="AD549" s="19" t="str">
        <f t="shared" si="124"/>
        <v/>
      </c>
      <c r="AE549" s="142" t="str">
        <f t="shared" si="125"/>
        <v/>
      </c>
      <c r="AF549" s="28" t="str">
        <f t="shared" si="126"/>
        <v/>
      </c>
      <c r="AG549" s="29" t="str">
        <f t="shared" si="127"/>
        <v/>
      </c>
      <c r="AH549" s="30" t="str">
        <f t="shared" si="128"/>
        <v/>
      </c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</row>
    <row r="550" spans="2:49" ht="18" customHeight="1" x14ac:dyDescent="0.2">
      <c r="B550" s="106">
        <v>539</v>
      </c>
      <c r="C550" s="153"/>
      <c r="D550" s="184"/>
      <c r="E550" s="184"/>
      <c r="F550" s="185"/>
      <c r="G550" s="166" t="str">
        <f t="shared" si="119"/>
        <v/>
      </c>
      <c r="H550" s="48"/>
      <c r="I550" s="17"/>
      <c r="J550" s="140" t="str">
        <f t="shared" si="120"/>
        <v/>
      </c>
      <c r="K550" s="112"/>
      <c r="L550" s="108"/>
      <c r="M550" s="108"/>
      <c r="N550" s="108"/>
      <c r="O550" s="18" t="str" cm="1">
        <f t="array" ref="O550">IF(K550="","",IF($O$11="Bester",LARGE(K550:N550,1),IF(AND(M550="",N550=""),"",SUM(LARGE(K550:N550,{1;2;3})))))</f>
        <v/>
      </c>
      <c r="P550" s="140" t="str">
        <f t="shared" si="121"/>
        <v/>
      </c>
      <c r="Q550" s="112"/>
      <c r="R550" s="114"/>
      <c r="S550" s="114"/>
      <c r="T550" s="114"/>
      <c r="U550" s="19" t="str" cm="1">
        <f t="array" ref="U550">IF(Q550="","",IF($U$11="Bester",LARGE(Q550:T550,1),IF(AND(S550="",T550=""),"",SUM(LARGE(Q550:T550,{1;2;3})))))</f>
        <v/>
      </c>
      <c r="V550" s="140" t="str">
        <f t="shared" si="122"/>
        <v/>
      </c>
      <c r="W550" s="17"/>
      <c r="X550" s="140" t="str">
        <f t="shared" si="123"/>
        <v/>
      </c>
      <c r="Y550" s="21"/>
      <c r="Z550" s="26" t="str">
        <f t="shared" si="115"/>
        <v/>
      </c>
      <c r="AA550" s="27" t="str">
        <f t="shared" si="116"/>
        <v/>
      </c>
      <c r="AB550" s="27" t="str">
        <f t="shared" si="117"/>
        <v/>
      </c>
      <c r="AC550" s="25" t="str">
        <f t="shared" si="118"/>
        <v/>
      </c>
      <c r="AD550" s="19" t="str">
        <f t="shared" si="124"/>
        <v/>
      </c>
      <c r="AE550" s="142" t="str">
        <f t="shared" si="125"/>
        <v/>
      </c>
      <c r="AF550" s="28" t="str">
        <f t="shared" si="126"/>
        <v/>
      </c>
      <c r="AG550" s="29" t="str">
        <f t="shared" si="127"/>
        <v/>
      </c>
      <c r="AH550" s="30" t="str">
        <f t="shared" si="128"/>
        <v/>
      </c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</row>
    <row r="551" spans="2:49" ht="18" customHeight="1" x14ac:dyDescent="0.2">
      <c r="B551" s="106">
        <v>540</v>
      </c>
      <c r="C551" s="153"/>
      <c r="D551" s="184"/>
      <c r="E551" s="184"/>
      <c r="F551" s="185"/>
      <c r="G551" s="166" t="str">
        <f t="shared" si="119"/>
        <v/>
      </c>
      <c r="H551" s="48"/>
      <c r="I551" s="17"/>
      <c r="J551" s="140" t="str">
        <f t="shared" si="120"/>
        <v/>
      </c>
      <c r="K551" s="112"/>
      <c r="L551" s="108"/>
      <c r="M551" s="108"/>
      <c r="N551" s="108"/>
      <c r="O551" s="18" t="str" cm="1">
        <f t="array" ref="O551">IF(K551="","",IF($O$11="Bester",LARGE(K551:N551,1),IF(AND(M551="",N551=""),"",SUM(LARGE(K551:N551,{1;2;3})))))</f>
        <v/>
      </c>
      <c r="P551" s="140" t="str">
        <f t="shared" si="121"/>
        <v/>
      </c>
      <c r="Q551" s="112"/>
      <c r="R551" s="114"/>
      <c r="S551" s="114"/>
      <c r="T551" s="114"/>
      <c r="U551" s="19" t="str" cm="1">
        <f t="array" ref="U551">IF(Q551="","",IF($U$11="Bester",LARGE(Q551:T551,1),IF(AND(S551="",T551=""),"",SUM(LARGE(Q551:T551,{1;2;3})))))</f>
        <v/>
      </c>
      <c r="V551" s="140" t="str">
        <f t="shared" si="122"/>
        <v/>
      </c>
      <c r="W551" s="17"/>
      <c r="X551" s="140" t="str">
        <f t="shared" si="123"/>
        <v/>
      </c>
      <c r="Y551" s="21"/>
      <c r="Z551" s="26" t="str">
        <f t="shared" si="115"/>
        <v/>
      </c>
      <c r="AA551" s="27" t="str">
        <f t="shared" si="116"/>
        <v/>
      </c>
      <c r="AB551" s="27" t="str">
        <f t="shared" si="117"/>
        <v/>
      </c>
      <c r="AC551" s="25" t="str">
        <f t="shared" si="118"/>
        <v/>
      </c>
      <c r="AD551" s="19" t="str">
        <f t="shared" si="124"/>
        <v/>
      </c>
      <c r="AE551" s="142" t="str">
        <f t="shared" si="125"/>
        <v/>
      </c>
      <c r="AF551" s="28" t="str">
        <f t="shared" si="126"/>
        <v/>
      </c>
      <c r="AG551" s="29" t="str">
        <f t="shared" si="127"/>
        <v/>
      </c>
      <c r="AH551" s="30" t="str">
        <f t="shared" si="128"/>
        <v/>
      </c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</row>
    <row r="552" spans="2:49" ht="18" customHeight="1" x14ac:dyDescent="0.2">
      <c r="B552" s="106">
        <v>541</v>
      </c>
      <c r="C552" s="153"/>
      <c r="D552" s="184"/>
      <c r="E552" s="184"/>
      <c r="F552" s="185"/>
      <c r="G552" s="166" t="str">
        <f t="shared" si="119"/>
        <v/>
      </c>
      <c r="H552" s="48"/>
      <c r="I552" s="17"/>
      <c r="J552" s="140" t="str">
        <f t="shared" si="120"/>
        <v/>
      </c>
      <c r="K552" s="112"/>
      <c r="L552" s="108"/>
      <c r="M552" s="108"/>
      <c r="N552" s="108"/>
      <c r="O552" s="18" t="str" cm="1">
        <f t="array" ref="O552">IF(K552="","",IF($O$11="Bester",LARGE(K552:N552,1),IF(AND(M552="",N552=""),"",SUM(LARGE(K552:N552,{1;2;3})))))</f>
        <v/>
      </c>
      <c r="P552" s="140" t="str">
        <f t="shared" si="121"/>
        <v/>
      </c>
      <c r="Q552" s="112"/>
      <c r="R552" s="114"/>
      <c r="S552" s="114"/>
      <c r="T552" s="114"/>
      <c r="U552" s="19" t="str" cm="1">
        <f t="array" ref="U552">IF(Q552="","",IF($U$11="Bester",LARGE(Q552:T552,1),IF(AND(S552="",T552=""),"",SUM(LARGE(Q552:T552,{1;2;3})))))</f>
        <v/>
      </c>
      <c r="V552" s="140" t="str">
        <f t="shared" si="122"/>
        <v/>
      </c>
      <c r="W552" s="17"/>
      <c r="X552" s="140" t="str">
        <f t="shared" si="123"/>
        <v/>
      </c>
      <c r="Y552" s="21"/>
      <c r="Z552" s="26" t="str">
        <f t="shared" si="115"/>
        <v/>
      </c>
      <c r="AA552" s="27" t="str">
        <f t="shared" si="116"/>
        <v/>
      </c>
      <c r="AB552" s="27" t="str">
        <f t="shared" si="117"/>
        <v/>
      </c>
      <c r="AC552" s="25" t="str">
        <f t="shared" si="118"/>
        <v/>
      </c>
      <c r="AD552" s="19" t="str">
        <f t="shared" si="124"/>
        <v/>
      </c>
      <c r="AE552" s="142" t="str">
        <f t="shared" si="125"/>
        <v/>
      </c>
      <c r="AF552" s="28" t="str">
        <f t="shared" si="126"/>
        <v/>
      </c>
      <c r="AG552" s="29" t="str">
        <f t="shared" si="127"/>
        <v/>
      </c>
      <c r="AH552" s="30" t="str">
        <f t="shared" si="128"/>
        <v/>
      </c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</row>
    <row r="553" spans="2:49" ht="18" customHeight="1" x14ac:dyDescent="0.2">
      <c r="B553" s="106">
        <v>542</v>
      </c>
      <c r="C553" s="153"/>
      <c r="D553" s="184"/>
      <c r="E553" s="184"/>
      <c r="F553" s="185"/>
      <c r="G553" s="166" t="str">
        <f t="shared" si="119"/>
        <v/>
      </c>
      <c r="H553" s="48"/>
      <c r="I553" s="17"/>
      <c r="J553" s="140" t="str">
        <f t="shared" si="120"/>
        <v/>
      </c>
      <c r="K553" s="112"/>
      <c r="L553" s="108"/>
      <c r="M553" s="108"/>
      <c r="N553" s="108"/>
      <c r="O553" s="18" t="str" cm="1">
        <f t="array" ref="O553">IF(K553="","",IF($O$11="Bester",LARGE(K553:N553,1),IF(AND(M553="",N553=""),"",SUM(LARGE(K553:N553,{1;2;3})))))</f>
        <v/>
      </c>
      <c r="P553" s="140" t="str">
        <f t="shared" si="121"/>
        <v/>
      </c>
      <c r="Q553" s="112"/>
      <c r="R553" s="114"/>
      <c r="S553" s="114"/>
      <c r="T553" s="114"/>
      <c r="U553" s="19" t="str" cm="1">
        <f t="array" ref="U553">IF(Q553="","",IF($U$11="Bester",LARGE(Q553:T553,1),IF(AND(S553="",T553=""),"",SUM(LARGE(Q553:T553,{1;2;3})))))</f>
        <v/>
      </c>
      <c r="V553" s="140" t="str">
        <f t="shared" si="122"/>
        <v/>
      </c>
      <c r="W553" s="17"/>
      <c r="X553" s="140" t="str">
        <f t="shared" si="123"/>
        <v/>
      </c>
      <c r="Y553" s="21"/>
      <c r="Z553" s="26" t="str">
        <f t="shared" si="115"/>
        <v/>
      </c>
      <c r="AA553" s="27" t="str">
        <f t="shared" si="116"/>
        <v/>
      </c>
      <c r="AB553" s="27" t="str">
        <f t="shared" si="117"/>
        <v/>
      </c>
      <c r="AC553" s="25" t="str">
        <f t="shared" si="118"/>
        <v/>
      </c>
      <c r="AD553" s="19" t="str">
        <f t="shared" si="124"/>
        <v/>
      </c>
      <c r="AE553" s="142" t="str">
        <f t="shared" si="125"/>
        <v/>
      </c>
      <c r="AF553" s="28" t="str">
        <f t="shared" si="126"/>
        <v/>
      </c>
      <c r="AG553" s="29" t="str">
        <f t="shared" si="127"/>
        <v/>
      </c>
      <c r="AH553" s="30" t="str">
        <f t="shared" si="128"/>
        <v/>
      </c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</row>
    <row r="554" spans="2:49" ht="18" customHeight="1" x14ac:dyDescent="0.2">
      <c r="B554" s="106">
        <v>543</v>
      </c>
      <c r="C554" s="153"/>
      <c r="D554" s="184"/>
      <c r="E554" s="184"/>
      <c r="F554" s="185"/>
      <c r="G554" s="166" t="str">
        <f t="shared" si="119"/>
        <v/>
      </c>
      <c r="H554" s="48"/>
      <c r="I554" s="17"/>
      <c r="J554" s="140" t="str">
        <f t="shared" si="120"/>
        <v/>
      </c>
      <c r="K554" s="112"/>
      <c r="L554" s="108"/>
      <c r="M554" s="108"/>
      <c r="N554" s="108"/>
      <c r="O554" s="18" t="str" cm="1">
        <f t="array" ref="O554">IF(K554="","",IF($O$11="Bester",LARGE(K554:N554,1),IF(AND(M554="",N554=""),"",SUM(LARGE(K554:N554,{1;2;3})))))</f>
        <v/>
      </c>
      <c r="P554" s="140" t="str">
        <f t="shared" si="121"/>
        <v/>
      </c>
      <c r="Q554" s="112"/>
      <c r="R554" s="114"/>
      <c r="S554" s="114"/>
      <c r="T554" s="114"/>
      <c r="U554" s="19" t="str" cm="1">
        <f t="array" ref="U554">IF(Q554="","",IF($U$11="Bester",LARGE(Q554:T554,1),IF(AND(S554="",T554=""),"",SUM(LARGE(Q554:T554,{1;2;3})))))</f>
        <v/>
      </c>
      <c r="V554" s="140" t="str">
        <f t="shared" si="122"/>
        <v/>
      </c>
      <c r="W554" s="17"/>
      <c r="X554" s="140" t="str">
        <f t="shared" si="123"/>
        <v/>
      </c>
      <c r="Y554" s="21"/>
      <c r="Z554" s="26" t="str">
        <f t="shared" si="115"/>
        <v/>
      </c>
      <c r="AA554" s="27" t="str">
        <f t="shared" si="116"/>
        <v/>
      </c>
      <c r="AB554" s="27" t="str">
        <f t="shared" si="117"/>
        <v/>
      </c>
      <c r="AC554" s="25" t="str">
        <f t="shared" si="118"/>
        <v/>
      </c>
      <c r="AD554" s="19" t="str">
        <f t="shared" si="124"/>
        <v/>
      </c>
      <c r="AE554" s="142" t="str">
        <f t="shared" si="125"/>
        <v/>
      </c>
      <c r="AF554" s="28" t="str">
        <f t="shared" si="126"/>
        <v/>
      </c>
      <c r="AG554" s="29" t="str">
        <f t="shared" si="127"/>
        <v/>
      </c>
      <c r="AH554" s="30" t="str">
        <f t="shared" si="128"/>
        <v/>
      </c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</row>
    <row r="555" spans="2:49" ht="18" customHeight="1" x14ac:dyDescent="0.2">
      <c r="B555" s="106">
        <v>544</v>
      </c>
      <c r="C555" s="153"/>
      <c r="D555" s="184"/>
      <c r="E555" s="184"/>
      <c r="F555" s="185"/>
      <c r="G555" s="166" t="str">
        <f t="shared" si="119"/>
        <v/>
      </c>
      <c r="H555" s="48"/>
      <c r="I555" s="17"/>
      <c r="J555" s="140" t="str">
        <f t="shared" si="120"/>
        <v/>
      </c>
      <c r="K555" s="112"/>
      <c r="L555" s="108"/>
      <c r="M555" s="108"/>
      <c r="N555" s="108"/>
      <c r="O555" s="18" t="str" cm="1">
        <f t="array" ref="O555">IF(K555="","",IF($O$11="Bester",LARGE(K555:N555,1),IF(AND(M555="",N555=""),"",SUM(LARGE(K555:N555,{1;2;3})))))</f>
        <v/>
      </c>
      <c r="P555" s="140" t="str">
        <f t="shared" si="121"/>
        <v/>
      </c>
      <c r="Q555" s="112"/>
      <c r="R555" s="114"/>
      <c r="S555" s="114"/>
      <c r="T555" s="114"/>
      <c r="U555" s="19" t="str" cm="1">
        <f t="array" ref="U555">IF(Q555="","",IF($U$11="Bester",LARGE(Q555:T555,1),IF(AND(S555="",T555=""),"",SUM(LARGE(Q555:T555,{1;2;3})))))</f>
        <v/>
      </c>
      <c r="V555" s="140" t="str">
        <f t="shared" si="122"/>
        <v/>
      </c>
      <c r="W555" s="17"/>
      <c r="X555" s="140" t="str">
        <f t="shared" si="123"/>
        <v/>
      </c>
      <c r="Y555" s="21"/>
      <c r="Z555" s="26" t="str">
        <f t="shared" si="115"/>
        <v/>
      </c>
      <c r="AA555" s="27" t="str">
        <f t="shared" si="116"/>
        <v/>
      </c>
      <c r="AB555" s="27" t="str">
        <f t="shared" si="117"/>
        <v/>
      </c>
      <c r="AC555" s="25" t="str">
        <f t="shared" si="118"/>
        <v/>
      </c>
      <c r="AD555" s="19" t="str">
        <f t="shared" si="124"/>
        <v/>
      </c>
      <c r="AE555" s="142" t="str">
        <f t="shared" si="125"/>
        <v/>
      </c>
      <c r="AF555" s="28" t="str">
        <f t="shared" si="126"/>
        <v/>
      </c>
      <c r="AG555" s="29" t="str">
        <f t="shared" si="127"/>
        <v/>
      </c>
      <c r="AH555" s="30" t="str">
        <f t="shared" si="128"/>
        <v/>
      </c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</row>
    <row r="556" spans="2:49" ht="18" customHeight="1" x14ac:dyDescent="0.2">
      <c r="B556" s="106">
        <v>545</v>
      </c>
      <c r="C556" s="153"/>
      <c r="D556" s="184"/>
      <c r="E556" s="184"/>
      <c r="F556" s="185"/>
      <c r="G556" s="166" t="str">
        <f t="shared" si="119"/>
        <v/>
      </c>
      <c r="H556" s="48"/>
      <c r="I556" s="17"/>
      <c r="J556" s="140" t="str">
        <f t="shared" si="120"/>
        <v/>
      </c>
      <c r="K556" s="112"/>
      <c r="L556" s="108"/>
      <c r="M556" s="108"/>
      <c r="N556" s="108"/>
      <c r="O556" s="18" t="str" cm="1">
        <f t="array" ref="O556">IF(K556="","",IF($O$11="Bester",LARGE(K556:N556,1),IF(AND(M556="",N556=""),"",SUM(LARGE(K556:N556,{1;2;3})))))</f>
        <v/>
      </c>
      <c r="P556" s="140" t="str">
        <f t="shared" si="121"/>
        <v/>
      </c>
      <c r="Q556" s="112"/>
      <c r="R556" s="114"/>
      <c r="S556" s="114"/>
      <c r="T556" s="114"/>
      <c r="U556" s="19" t="str" cm="1">
        <f t="array" ref="U556">IF(Q556="","",IF($U$11="Bester",LARGE(Q556:T556,1),IF(AND(S556="",T556=""),"",SUM(LARGE(Q556:T556,{1;2;3})))))</f>
        <v/>
      </c>
      <c r="V556" s="140" t="str">
        <f t="shared" si="122"/>
        <v/>
      </c>
      <c r="W556" s="17"/>
      <c r="X556" s="140" t="str">
        <f t="shared" si="123"/>
        <v/>
      </c>
      <c r="Y556" s="21"/>
      <c r="Z556" s="26" t="str">
        <f t="shared" si="115"/>
        <v/>
      </c>
      <c r="AA556" s="27" t="str">
        <f t="shared" si="116"/>
        <v/>
      </c>
      <c r="AB556" s="27" t="str">
        <f t="shared" si="117"/>
        <v/>
      </c>
      <c r="AC556" s="25" t="str">
        <f t="shared" si="118"/>
        <v/>
      </c>
      <c r="AD556" s="19" t="str">
        <f t="shared" si="124"/>
        <v/>
      </c>
      <c r="AE556" s="142" t="str">
        <f t="shared" si="125"/>
        <v/>
      </c>
      <c r="AF556" s="28" t="str">
        <f t="shared" si="126"/>
        <v/>
      </c>
      <c r="AG556" s="29" t="str">
        <f t="shared" si="127"/>
        <v/>
      </c>
      <c r="AH556" s="30" t="str">
        <f t="shared" si="128"/>
        <v/>
      </c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</row>
    <row r="557" spans="2:49" ht="18" customHeight="1" x14ac:dyDescent="0.2">
      <c r="B557" s="106">
        <v>546</v>
      </c>
      <c r="C557" s="153"/>
      <c r="D557" s="184"/>
      <c r="E557" s="184"/>
      <c r="F557" s="185"/>
      <c r="G557" s="166" t="str">
        <f t="shared" si="119"/>
        <v/>
      </c>
      <c r="H557" s="48"/>
      <c r="I557" s="17"/>
      <c r="J557" s="140" t="str">
        <f t="shared" si="120"/>
        <v/>
      </c>
      <c r="K557" s="112"/>
      <c r="L557" s="108"/>
      <c r="M557" s="108"/>
      <c r="N557" s="108"/>
      <c r="O557" s="18" t="str" cm="1">
        <f t="array" ref="O557">IF(K557="","",IF($O$11="Bester",LARGE(K557:N557,1),IF(AND(M557="",N557=""),"",SUM(LARGE(K557:N557,{1;2;3})))))</f>
        <v/>
      </c>
      <c r="P557" s="140" t="str">
        <f t="shared" si="121"/>
        <v/>
      </c>
      <c r="Q557" s="112"/>
      <c r="R557" s="114"/>
      <c r="S557" s="114"/>
      <c r="T557" s="114"/>
      <c r="U557" s="19" t="str" cm="1">
        <f t="array" ref="U557">IF(Q557="","",IF($U$11="Bester",LARGE(Q557:T557,1),IF(AND(S557="",T557=""),"",SUM(LARGE(Q557:T557,{1;2;3})))))</f>
        <v/>
      </c>
      <c r="V557" s="140" t="str">
        <f t="shared" si="122"/>
        <v/>
      </c>
      <c r="W557" s="17"/>
      <c r="X557" s="140" t="str">
        <f t="shared" si="123"/>
        <v/>
      </c>
      <c r="Y557" s="21"/>
      <c r="Z557" s="26" t="str">
        <f t="shared" si="115"/>
        <v/>
      </c>
      <c r="AA557" s="27" t="str">
        <f t="shared" si="116"/>
        <v/>
      </c>
      <c r="AB557" s="27" t="str">
        <f t="shared" si="117"/>
        <v/>
      </c>
      <c r="AC557" s="25" t="str">
        <f t="shared" si="118"/>
        <v/>
      </c>
      <c r="AD557" s="19" t="str">
        <f t="shared" si="124"/>
        <v/>
      </c>
      <c r="AE557" s="142" t="str">
        <f t="shared" si="125"/>
        <v/>
      </c>
      <c r="AF557" s="28" t="str">
        <f t="shared" si="126"/>
        <v/>
      </c>
      <c r="AG557" s="29" t="str">
        <f t="shared" si="127"/>
        <v/>
      </c>
      <c r="AH557" s="30" t="str">
        <f t="shared" si="128"/>
        <v/>
      </c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</row>
    <row r="558" spans="2:49" ht="18" customHeight="1" x14ac:dyDescent="0.2">
      <c r="B558" s="106">
        <v>547</v>
      </c>
      <c r="C558" s="153"/>
      <c r="D558" s="184"/>
      <c r="E558" s="184"/>
      <c r="F558" s="185"/>
      <c r="G558" s="166" t="str">
        <f t="shared" si="119"/>
        <v/>
      </c>
      <c r="H558" s="48"/>
      <c r="I558" s="17"/>
      <c r="J558" s="140" t="str">
        <f t="shared" si="120"/>
        <v/>
      </c>
      <c r="K558" s="112"/>
      <c r="L558" s="108"/>
      <c r="M558" s="108"/>
      <c r="N558" s="108"/>
      <c r="O558" s="18" t="str" cm="1">
        <f t="array" ref="O558">IF(K558="","",IF($O$11="Bester",LARGE(K558:N558,1),IF(AND(M558="",N558=""),"",SUM(LARGE(K558:N558,{1;2;3})))))</f>
        <v/>
      </c>
      <c r="P558" s="140" t="str">
        <f t="shared" si="121"/>
        <v/>
      </c>
      <c r="Q558" s="112"/>
      <c r="R558" s="114"/>
      <c r="S558" s="114"/>
      <c r="T558" s="114"/>
      <c r="U558" s="19" t="str" cm="1">
        <f t="array" ref="U558">IF(Q558="","",IF($U$11="Bester",LARGE(Q558:T558,1),IF(AND(S558="",T558=""),"",SUM(LARGE(Q558:T558,{1;2;3})))))</f>
        <v/>
      </c>
      <c r="V558" s="140" t="str">
        <f t="shared" si="122"/>
        <v/>
      </c>
      <c r="W558" s="17"/>
      <c r="X558" s="140" t="str">
        <f t="shared" si="123"/>
        <v/>
      </c>
      <c r="Y558" s="21"/>
      <c r="Z558" s="26" t="str">
        <f t="shared" si="115"/>
        <v/>
      </c>
      <c r="AA558" s="27" t="str">
        <f t="shared" si="116"/>
        <v/>
      </c>
      <c r="AB558" s="27" t="str">
        <f t="shared" si="117"/>
        <v/>
      </c>
      <c r="AC558" s="25" t="str">
        <f t="shared" si="118"/>
        <v/>
      </c>
      <c r="AD558" s="19" t="str">
        <f t="shared" si="124"/>
        <v/>
      </c>
      <c r="AE558" s="142" t="str">
        <f t="shared" si="125"/>
        <v/>
      </c>
      <c r="AF558" s="28" t="str">
        <f t="shared" si="126"/>
        <v/>
      </c>
      <c r="AG558" s="29" t="str">
        <f t="shared" si="127"/>
        <v/>
      </c>
      <c r="AH558" s="30" t="str">
        <f t="shared" si="128"/>
        <v/>
      </c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</row>
    <row r="559" spans="2:49" ht="18" customHeight="1" x14ac:dyDescent="0.2">
      <c r="B559" s="106">
        <v>548</v>
      </c>
      <c r="C559" s="153"/>
      <c r="D559" s="184"/>
      <c r="E559" s="184"/>
      <c r="F559" s="185"/>
      <c r="G559" s="166" t="str">
        <f t="shared" si="119"/>
        <v/>
      </c>
      <c r="H559" s="48"/>
      <c r="I559" s="17"/>
      <c r="J559" s="140" t="str">
        <f t="shared" si="120"/>
        <v/>
      </c>
      <c r="K559" s="112"/>
      <c r="L559" s="108"/>
      <c r="M559" s="108"/>
      <c r="N559" s="108"/>
      <c r="O559" s="18" t="str" cm="1">
        <f t="array" ref="O559">IF(K559="","",IF($O$11="Bester",LARGE(K559:N559,1),IF(AND(M559="",N559=""),"",SUM(LARGE(K559:N559,{1;2;3})))))</f>
        <v/>
      </c>
      <c r="P559" s="140" t="str">
        <f t="shared" si="121"/>
        <v/>
      </c>
      <c r="Q559" s="112"/>
      <c r="R559" s="114"/>
      <c r="S559" s="114"/>
      <c r="T559" s="114"/>
      <c r="U559" s="19" t="str" cm="1">
        <f t="array" ref="U559">IF(Q559="","",IF($U$11="Bester",LARGE(Q559:T559,1),IF(AND(S559="",T559=""),"",SUM(LARGE(Q559:T559,{1;2;3})))))</f>
        <v/>
      </c>
      <c r="V559" s="140" t="str">
        <f t="shared" si="122"/>
        <v/>
      </c>
      <c r="W559" s="17"/>
      <c r="X559" s="140" t="str">
        <f t="shared" si="123"/>
        <v/>
      </c>
      <c r="Y559" s="21"/>
      <c r="Z559" s="26" t="str">
        <f t="shared" si="115"/>
        <v/>
      </c>
      <c r="AA559" s="27" t="str">
        <f t="shared" si="116"/>
        <v/>
      </c>
      <c r="AB559" s="27" t="str">
        <f t="shared" si="117"/>
        <v/>
      </c>
      <c r="AC559" s="25" t="str">
        <f t="shared" si="118"/>
        <v/>
      </c>
      <c r="AD559" s="19" t="str">
        <f t="shared" si="124"/>
        <v/>
      </c>
      <c r="AE559" s="142" t="str">
        <f t="shared" si="125"/>
        <v/>
      </c>
      <c r="AF559" s="28" t="str">
        <f t="shared" si="126"/>
        <v/>
      </c>
      <c r="AG559" s="29" t="str">
        <f t="shared" si="127"/>
        <v/>
      </c>
      <c r="AH559" s="30" t="str">
        <f t="shared" si="128"/>
        <v/>
      </c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</row>
    <row r="560" spans="2:49" ht="18" customHeight="1" x14ac:dyDescent="0.2">
      <c r="B560" s="106">
        <v>549</v>
      </c>
      <c r="C560" s="153"/>
      <c r="D560" s="184"/>
      <c r="E560" s="184"/>
      <c r="F560" s="185"/>
      <c r="G560" s="166" t="str">
        <f t="shared" si="119"/>
        <v/>
      </c>
      <c r="H560" s="48"/>
      <c r="I560" s="17"/>
      <c r="J560" s="140" t="str">
        <f t="shared" si="120"/>
        <v/>
      </c>
      <c r="K560" s="112"/>
      <c r="L560" s="108"/>
      <c r="M560" s="108"/>
      <c r="N560" s="108"/>
      <c r="O560" s="18" t="str" cm="1">
        <f t="array" ref="O560">IF(K560="","",IF($O$11="Bester",LARGE(K560:N560,1),IF(AND(M560="",N560=""),"",SUM(LARGE(K560:N560,{1;2;3})))))</f>
        <v/>
      </c>
      <c r="P560" s="140" t="str">
        <f t="shared" si="121"/>
        <v/>
      </c>
      <c r="Q560" s="112"/>
      <c r="R560" s="114"/>
      <c r="S560" s="114"/>
      <c r="T560" s="114"/>
      <c r="U560" s="19" t="str" cm="1">
        <f t="array" ref="U560">IF(Q560="","",IF($U$11="Bester",LARGE(Q560:T560,1),IF(AND(S560="",T560=""),"",SUM(LARGE(Q560:T560,{1;2;3})))))</f>
        <v/>
      </c>
      <c r="V560" s="140" t="str">
        <f t="shared" si="122"/>
        <v/>
      </c>
      <c r="W560" s="17"/>
      <c r="X560" s="140" t="str">
        <f t="shared" si="123"/>
        <v/>
      </c>
      <c r="Y560" s="21"/>
      <c r="Z560" s="26" t="str">
        <f t="shared" si="115"/>
        <v/>
      </c>
      <c r="AA560" s="27" t="str">
        <f t="shared" si="116"/>
        <v/>
      </c>
      <c r="AB560" s="27" t="str">
        <f t="shared" si="117"/>
        <v/>
      </c>
      <c r="AC560" s="25" t="str">
        <f t="shared" si="118"/>
        <v/>
      </c>
      <c r="AD560" s="19" t="str">
        <f t="shared" si="124"/>
        <v/>
      </c>
      <c r="AE560" s="142" t="str">
        <f t="shared" si="125"/>
        <v/>
      </c>
      <c r="AF560" s="28" t="str">
        <f t="shared" si="126"/>
        <v/>
      </c>
      <c r="AG560" s="29" t="str">
        <f t="shared" si="127"/>
        <v/>
      </c>
      <c r="AH560" s="30" t="str">
        <f t="shared" si="128"/>
        <v/>
      </c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</row>
    <row r="561" spans="2:49" ht="18" customHeight="1" x14ac:dyDescent="0.2">
      <c r="B561" s="106">
        <v>550</v>
      </c>
      <c r="C561" s="153"/>
      <c r="D561" s="184"/>
      <c r="E561" s="184"/>
      <c r="F561" s="185"/>
      <c r="G561" s="166" t="str">
        <f t="shared" si="119"/>
        <v/>
      </c>
      <c r="H561" s="48"/>
      <c r="I561" s="17"/>
      <c r="J561" s="140" t="str">
        <f t="shared" si="120"/>
        <v/>
      </c>
      <c r="K561" s="112"/>
      <c r="L561" s="108"/>
      <c r="M561" s="108"/>
      <c r="N561" s="108"/>
      <c r="O561" s="18" t="str" cm="1">
        <f t="array" ref="O561">IF(K561="","",IF($O$11="Bester",LARGE(K561:N561,1),IF(AND(M561="",N561=""),"",SUM(LARGE(K561:N561,{1;2;3})))))</f>
        <v/>
      </c>
      <c r="P561" s="140" t="str">
        <f t="shared" si="121"/>
        <v/>
      </c>
      <c r="Q561" s="112"/>
      <c r="R561" s="114"/>
      <c r="S561" s="114"/>
      <c r="T561" s="114"/>
      <c r="U561" s="19" t="str" cm="1">
        <f t="array" ref="U561">IF(Q561="","",IF($U$11="Bester",LARGE(Q561:T561,1),IF(AND(S561="",T561=""),"",SUM(LARGE(Q561:T561,{1;2;3})))))</f>
        <v/>
      </c>
      <c r="V561" s="140" t="str">
        <f t="shared" si="122"/>
        <v/>
      </c>
      <c r="W561" s="17"/>
      <c r="X561" s="140" t="str">
        <f t="shared" si="123"/>
        <v/>
      </c>
      <c r="Y561" s="21"/>
      <c r="Z561" s="26" t="str">
        <f t="shared" si="115"/>
        <v/>
      </c>
      <c r="AA561" s="27" t="str">
        <f t="shared" si="116"/>
        <v/>
      </c>
      <c r="AB561" s="27" t="str">
        <f t="shared" si="117"/>
        <v/>
      </c>
      <c r="AC561" s="25" t="str">
        <f t="shared" si="118"/>
        <v/>
      </c>
      <c r="AD561" s="19" t="str">
        <f t="shared" si="124"/>
        <v/>
      </c>
      <c r="AE561" s="142" t="str">
        <f t="shared" si="125"/>
        <v/>
      </c>
      <c r="AF561" s="28" t="str">
        <f t="shared" si="126"/>
        <v/>
      </c>
      <c r="AG561" s="29" t="str">
        <f t="shared" si="127"/>
        <v/>
      </c>
      <c r="AH561" s="30" t="str">
        <f t="shared" si="128"/>
        <v/>
      </c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</row>
    <row r="562" spans="2:49" ht="18" customHeight="1" x14ac:dyDescent="0.2">
      <c r="B562" s="106">
        <v>551</v>
      </c>
      <c r="C562" s="153"/>
      <c r="D562" s="184"/>
      <c r="E562" s="184"/>
      <c r="F562" s="185"/>
      <c r="G562" s="166" t="str">
        <f t="shared" si="119"/>
        <v/>
      </c>
      <c r="H562" s="48"/>
      <c r="I562" s="17"/>
      <c r="J562" s="140" t="str">
        <f t="shared" si="120"/>
        <v/>
      </c>
      <c r="K562" s="112"/>
      <c r="L562" s="108"/>
      <c r="M562" s="108"/>
      <c r="N562" s="108"/>
      <c r="O562" s="18" t="str" cm="1">
        <f t="array" ref="O562">IF(K562="","",IF($O$11="Bester",LARGE(K562:N562,1),IF(AND(M562="",N562=""),"",SUM(LARGE(K562:N562,{1;2;3})))))</f>
        <v/>
      </c>
      <c r="P562" s="140" t="str">
        <f t="shared" si="121"/>
        <v/>
      </c>
      <c r="Q562" s="112"/>
      <c r="R562" s="114"/>
      <c r="S562" s="114"/>
      <c r="T562" s="114"/>
      <c r="U562" s="19" t="str" cm="1">
        <f t="array" ref="U562">IF(Q562="","",IF($U$11="Bester",LARGE(Q562:T562,1),IF(AND(S562="",T562=""),"",SUM(LARGE(Q562:T562,{1;2;3})))))</f>
        <v/>
      </c>
      <c r="V562" s="140" t="str">
        <f t="shared" si="122"/>
        <v/>
      </c>
      <c r="W562" s="17"/>
      <c r="X562" s="140" t="str">
        <f t="shared" si="123"/>
        <v/>
      </c>
      <c r="Y562" s="21"/>
      <c r="Z562" s="26" t="str">
        <f t="shared" si="115"/>
        <v/>
      </c>
      <c r="AA562" s="27" t="str">
        <f t="shared" si="116"/>
        <v/>
      </c>
      <c r="AB562" s="27" t="str">
        <f t="shared" si="117"/>
        <v/>
      </c>
      <c r="AC562" s="25" t="str">
        <f t="shared" si="118"/>
        <v/>
      </c>
      <c r="AD562" s="19" t="str">
        <f t="shared" si="124"/>
        <v/>
      </c>
      <c r="AE562" s="142" t="str">
        <f t="shared" si="125"/>
        <v/>
      </c>
      <c r="AF562" s="28" t="str">
        <f t="shared" si="126"/>
        <v/>
      </c>
      <c r="AG562" s="29" t="str">
        <f t="shared" si="127"/>
        <v/>
      </c>
      <c r="AH562" s="30" t="str">
        <f t="shared" si="128"/>
        <v/>
      </c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</row>
    <row r="563" spans="2:49" ht="18" customHeight="1" x14ac:dyDescent="0.2">
      <c r="B563" s="106">
        <v>552</v>
      </c>
      <c r="C563" s="153"/>
      <c r="D563" s="184"/>
      <c r="E563" s="184"/>
      <c r="F563" s="185"/>
      <c r="G563" s="166" t="str">
        <f t="shared" si="119"/>
        <v/>
      </c>
      <c r="H563" s="48"/>
      <c r="I563" s="17"/>
      <c r="J563" s="140" t="str">
        <f t="shared" si="120"/>
        <v/>
      </c>
      <c r="K563" s="112"/>
      <c r="L563" s="108"/>
      <c r="M563" s="108"/>
      <c r="N563" s="108"/>
      <c r="O563" s="18" t="str" cm="1">
        <f t="array" ref="O563">IF(K563="","",IF($O$11="Bester",LARGE(K563:N563,1),IF(AND(M563="",N563=""),"",SUM(LARGE(K563:N563,{1;2;3})))))</f>
        <v/>
      </c>
      <c r="P563" s="140" t="str">
        <f t="shared" si="121"/>
        <v/>
      </c>
      <c r="Q563" s="112"/>
      <c r="R563" s="114"/>
      <c r="S563" s="114"/>
      <c r="T563" s="114"/>
      <c r="U563" s="19" t="str" cm="1">
        <f t="array" ref="U563">IF(Q563="","",IF($U$11="Bester",LARGE(Q563:T563,1),IF(AND(S563="",T563=""),"",SUM(LARGE(Q563:T563,{1;2;3})))))</f>
        <v/>
      </c>
      <c r="V563" s="140" t="str">
        <f t="shared" si="122"/>
        <v/>
      </c>
      <c r="W563" s="17"/>
      <c r="X563" s="140" t="str">
        <f t="shared" si="123"/>
        <v/>
      </c>
      <c r="Y563" s="21"/>
      <c r="Z563" s="26" t="str">
        <f t="shared" si="115"/>
        <v/>
      </c>
      <c r="AA563" s="27" t="str">
        <f t="shared" si="116"/>
        <v/>
      </c>
      <c r="AB563" s="27" t="str">
        <f t="shared" si="117"/>
        <v/>
      </c>
      <c r="AC563" s="25" t="str">
        <f t="shared" si="118"/>
        <v/>
      </c>
      <c r="AD563" s="19" t="str">
        <f t="shared" si="124"/>
        <v/>
      </c>
      <c r="AE563" s="142" t="str">
        <f t="shared" si="125"/>
        <v/>
      </c>
      <c r="AF563" s="28" t="str">
        <f t="shared" si="126"/>
        <v/>
      </c>
      <c r="AG563" s="29" t="str">
        <f t="shared" si="127"/>
        <v/>
      </c>
      <c r="AH563" s="30" t="str">
        <f t="shared" si="128"/>
        <v/>
      </c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</row>
    <row r="564" spans="2:49" ht="18" customHeight="1" x14ac:dyDescent="0.2">
      <c r="B564" s="106">
        <v>553</v>
      </c>
      <c r="C564" s="153"/>
      <c r="D564" s="184"/>
      <c r="E564" s="184"/>
      <c r="F564" s="185"/>
      <c r="G564" s="166" t="str">
        <f t="shared" si="119"/>
        <v/>
      </c>
      <c r="H564" s="48"/>
      <c r="I564" s="17"/>
      <c r="J564" s="140" t="str">
        <f t="shared" si="120"/>
        <v/>
      </c>
      <c r="K564" s="112"/>
      <c r="L564" s="108"/>
      <c r="M564" s="108"/>
      <c r="N564" s="108"/>
      <c r="O564" s="18" t="str" cm="1">
        <f t="array" ref="O564">IF(K564="","",IF($O$11="Bester",LARGE(K564:N564,1),IF(AND(M564="",N564=""),"",SUM(LARGE(K564:N564,{1;2;3})))))</f>
        <v/>
      </c>
      <c r="P564" s="140" t="str">
        <f t="shared" si="121"/>
        <v/>
      </c>
      <c r="Q564" s="112"/>
      <c r="R564" s="114"/>
      <c r="S564" s="114"/>
      <c r="T564" s="114"/>
      <c r="U564" s="19" t="str" cm="1">
        <f t="array" ref="U564">IF(Q564="","",IF($U$11="Bester",LARGE(Q564:T564,1),IF(AND(S564="",T564=""),"",SUM(LARGE(Q564:T564,{1;2;3})))))</f>
        <v/>
      </c>
      <c r="V564" s="140" t="str">
        <f t="shared" si="122"/>
        <v/>
      </c>
      <c r="W564" s="17"/>
      <c r="X564" s="140" t="str">
        <f t="shared" si="123"/>
        <v/>
      </c>
      <c r="Y564" s="21"/>
      <c r="Z564" s="26" t="str">
        <f t="shared" si="115"/>
        <v/>
      </c>
      <c r="AA564" s="27" t="str">
        <f t="shared" si="116"/>
        <v/>
      </c>
      <c r="AB564" s="27" t="str">
        <f t="shared" si="117"/>
        <v/>
      </c>
      <c r="AC564" s="25" t="str">
        <f t="shared" si="118"/>
        <v/>
      </c>
      <c r="AD564" s="19" t="str">
        <f t="shared" si="124"/>
        <v/>
      </c>
      <c r="AE564" s="142" t="str">
        <f t="shared" si="125"/>
        <v/>
      </c>
      <c r="AF564" s="28" t="str">
        <f t="shared" si="126"/>
        <v/>
      </c>
      <c r="AG564" s="29" t="str">
        <f t="shared" si="127"/>
        <v/>
      </c>
      <c r="AH564" s="30" t="str">
        <f t="shared" si="128"/>
        <v/>
      </c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</row>
    <row r="565" spans="2:49" ht="18" customHeight="1" x14ac:dyDescent="0.2">
      <c r="B565" s="106">
        <v>554</v>
      </c>
      <c r="C565" s="153"/>
      <c r="D565" s="184"/>
      <c r="E565" s="184"/>
      <c r="F565" s="185"/>
      <c r="G565" s="166" t="str">
        <f t="shared" si="119"/>
        <v/>
      </c>
      <c r="H565" s="48"/>
      <c r="I565" s="17"/>
      <c r="J565" s="140" t="str">
        <f t="shared" si="120"/>
        <v/>
      </c>
      <c r="K565" s="112"/>
      <c r="L565" s="108"/>
      <c r="M565" s="108"/>
      <c r="N565" s="108"/>
      <c r="O565" s="18" t="str" cm="1">
        <f t="array" ref="O565">IF(K565="","",IF($O$11="Bester",LARGE(K565:N565,1),IF(AND(M565="",N565=""),"",SUM(LARGE(K565:N565,{1;2;3})))))</f>
        <v/>
      </c>
      <c r="P565" s="140" t="str">
        <f t="shared" si="121"/>
        <v/>
      </c>
      <c r="Q565" s="112"/>
      <c r="R565" s="114"/>
      <c r="S565" s="114"/>
      <c r="T565" s="114"/>
      <c r="U565" s="19" t="str" cm="1">
        <f t="array" ref="U565">IF(Q565="","",IF($U$11="Bester",LARGE(Q565:T565,1),IF(AND(S565="",T565=""),"",SUM(LARGE(Q565:T565,{1;2;3})))))</f>
        <v/>
      </c>
      <c r="V565" s="140" t="str">
        <f t="shared" si="122"/>
        <v/>
      </c>
      <c r="W565" s="17"/>
      <c r="X565" s="140" t="str">
        <f t="shared" si="123"/>
        <v/>
      </c>
      <c r="Y565" s="21"/>
      <c r="Z565" s="26" t="str">
        <f t="shared" si="115"/>
        <v/>
      </c>
      <c r="AA565" s="27" t="str">
        <f t="shared" si="116"/>
        <v/>
      </c>
      <c r="AB565" s="27" t="str">
        <f t="shared" si="117"/>
        <v/>
      </c>
      <c r="AC565" s="25" t="str">
        <f t="shared" si="118"/>
        <v/>
      </c>
      <c r="AD565" s="19" t="str">
        <f t="shared" si="124"/>
        <v/>
      </c>
      <c r="AE565" s="142" t="str">
        <f t="shared" si="125"/>
        <v/>
      </c>
      <c r="AF565" s="28" t="str">
        <f t="shared" si="126"/>
        <v/>
      </c>
      <c r="AG565" s="29" t="str">
        <f t="shared" si="127"/>
        <v/>
      </c>
      <c r="AH565" s="30" t="str">
        <f t="shared" si="128"/>
        <v/>
      </c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</row>
    <row r="566" spans="2:49" ht="18" customHeight="1" x14ac:dyDescent="0.2">
      <c r="B566" s="106">
        <v>555</v>
      </c>
      <c r="C566" s="153"/>
      <c r="D566" s="184"/>
      <c r="E566" s="184"/>
      <c r="F566" s="185"/>
      <c r="G566" s="166" t="str">
        <f t="shared" si="119"/>
        <v/>
      </c>
      <c r="H566" s="48"/>
      <c r="I566" s="17"/>
      <c r="J566" s="140" t="str">
        <f t="shared" si="120"/>
        <v/>
      </c>
      <c r="K566" s="112"/>
      <c r="L566" s="108"/>
      <c r="M566" s="108"/>
      <c r="N566" s="108"/>
      <c r="O566" s="18" t="str" cm="1">
        <f t="array" ref="O566">IF(K566="","",IF($O$11="Bester",LARGE(K566:N566,1),IF(AND(M566="",N566=""),"",SUM(LARGE(K566:N566,{1;2;3})))))</f>
        <v/>
      </c>
      <c r="P566" s="140" t="str">
        <f t="shared" si="121"/>
        <v/>
      </c>
      <c r="Q566" s="112"/>
      <c r="R566" s="114"/>
      <c r="S566" s="114"/>
      <c r="T566" s="114"/>
      <c r="U566" s="19" t="str" cm="1">
        <f t="array" ref="U566">IF(Q566="","",IF($U$11="Bester",LARGE(Q566:T566,1),IF(AND(S566="",T566=""),"",SUM(LARGE(Q566:T566,{1;2;3})))))</f>
        <v/>
      </c>
      <c r="V566" s="140" t="str">
        <f t="shared" si="122"/>
        <v/>
      </c>
      <c r="W566" s="17"/>
      <c r="X566" s="140" t="str">
        <f t="shared" si="123"/>
        <v/>
      </c>
      <c r="Y566" s="21"/>
      <c r="Z566" s="26" t="str">
        <f t="shared" si="115"/>
        <v/>
      </c>
      <c r="AA566" s="27" t="str">
        <f t="shared" si="116"/>
        <v/>
      </c>
      <c r="AB566" s="27" t="str">
        <f t="shared" si="117"/>
        <v/>
      </c>
      <c r="AC566" s="25" t="str">
        <f t="shared" si="118"/>
        <v/>
      </c>
      <c r="AD566" s="19" t="str">
        <f t="shared" si="124"/>
        <v/>
      </c>
      <c r="AE566" s="142" t="str">
        <f t="shared" si="125"/>
        <v/>
      </c>
      <c r="AF566" s="28" t="str">
        <f t="shared" si="126"/>
        <v/>
      </c>
      <c r="AG566" s="29" t="str">
        <f t="shared" si="127"/>
        <v/>
      </c>
      <c r="AH566" s="30" t="str">
        <f t="shared" si="128"/>
        <v/>
      </c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</row>
    <row r="567" spans="2:49" ht="18" customHeight="1" x14ac:dyDescent="0.2">
      <c r="B567" s="106">
        <v>556</v>
      </c>
      <c r="C567" s="153"/>
      <c r="D567" s="184"/>
      <c r="E567" s="184"/>
      <c r="F567" s="185"/>
      <c r="G567" s="166" t="str">
        <f t="shared" si="119"/>
        <v/>
      </c>
      <c r="H567" s="48"/>
      <c r="I567" s="17"/>
      <c r="J567" s="140" t="str">
        <f t="shared" si="120"/>
        <v/>
      </c>
      <c r="K567" s="112"/>
      <c r="L567" s="108"/>
      <c r="M567" s="108"/>
      <c r="N567" s="108"/>
      <c r="O567" s="18" t="str" cm="1">
        <f t="array" ref="O567">IF(K567="","",IF($O$11="Bester",LARGE(K567:N567,1),IF(AND(M567="",N567=""),"",SUM(LARGE(K567:N567,{1;2;3})))))</f>
        <v/>
      </c>
      <c r="P567" s="140" t="str">
        <f t="shared" si="121"/>
        <v/>
      </c>
      <c r="Q567" s="112"/>
      <c r="R567" s="114"/>
      <c r="S567" s="114"/>
      <c r="T567" s="114"/>
      <c r="U567" s="19" t="str" cm="1">
        <f t="array" ref="U567">IF(Q567="","",IF($U$11="Bester",LARGE(Q567:T567,1),IF(AND(S567="",T567=""),"",SUM(LARGE(Q567:T567,{1;2;3})))))</f>
        <v/>
      </c>
      <c r="V567" s="140" t="str">
        <f t="shared" si="122"/>
        <v/>
      </c>
      <c r="W567" s="17"/>
      <c r="X567" s="140" t="str">
        <f t="shared" si="123"/>
        <v/>
      </c>
      <c r="Y567" s="21"/>
      <c r="Z567" s="26" t="str">
        <f t="shared" si="115"/>
        <v/>
      </c>
      <c r="AA567" s="27" t="str">
        <f t="shared" si="116"/>
        <v/>
      </c>
      <c r="AB567" s="27" t="str">
        <f t="shared" si="117"/>
        <v/>
      </c>
      <c r="AC567" s="25" t="str">
        <f t="shared" si="118"/>
        <v/>
      </c>
      <c r="AD567" s="19" t="str">
        <f t="shared" si="124"/>
        <v/>
      </c>
      <c r="AE567" s="142" t="str">
        <f t="shared" si="125"/>
        <v/>
      </c>
      <c r="AF567" s="28" t="str">
        <f t="shared" si="126"/>
        <v/>
      </c>
      <c r="AG567" s="29" t="str">
        <f t="shared" si="127"/>
        <v/>
      </c>
      <c r="AH567" s="30" t="str">
        <f t="shared" si="128"/>
        <v/>
      </c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</row>
    <row r="568" spans="2:49" ht="18" customHeight="1" x14ac:dyDescent="0.2">
      <c r="B568" s="106">
        <v>557</v>
      </c>
      <c r="C568" s="153"/>
      <c r="D568" s="184"/>
      <c r="E568" s="184"/>
      <c r="F568" s="185"/>
      <c r="G568" s="166" t="str">
        <f t="shared" si="119"/>
        <v/>
      </c>
      <c r="H568" s="48"/>
      <c r="I568" s="17"/>
      <c r="J568" s="140" t="str">
        <f t="shared" si="120"/>
        <v/>
      </c>
      <c r="K568" s="112"/>
      <c r="L568" s="108"/>
      <c r="M568" s="108"/>
      <c r="N568" s="108"/>
      <c r="O568" s="18" t="str" cm="1">
        <f t="array" ref="O568">IF(K568="","",IF($O$11="Bester",LARGE(K568:N568,1),IF(AND(M568="",N568=""),"",SUM(LARGE(K568:N568,{1;2;3})))))</f>
        <v/>
      </c>
      <c r="P568" s="140" t="str">
        <f t="shared" si="121"/>
        <v/>
      </c>
      <c r="Q568" s="112"/>
      <c r="R568" s="114"/>
      <c r="S568" s="114"/>
      <c r="T568" s="114"/>
      <c r="U568" s="19" t="str" cm="1">
        <f t="array" ref="U568">IF(Q568="","",IF($U$11="Bester",LARGE(Q568:T568,1),IF(AND(S568="",T568=""),"",SUM(LARGE(Q568:T568,{1;2;3})))))</f>
        <v/>
      </c>
      <c r="V568" s="140" t="str">
        <f t="shared" si="122"/>
        <v/>
      </c>
      <c r="W568" s="17"/>
      <c r="X568" s="140" t="str">
        <f t="shared" si="123"/>
        <v/>
      </c>
      <c r="Y568" s="21"/>
      <c r="Z568" s="26" t="str">
        <f t="shared" si="115"/>
        <v/>
      </c>
      <c r="AA568" s="27" t="str">
        <f t="shared" si="116"/>
        <v/>
      </c>
      <c r="AB568" s="27" t="str">
        <f t="shared" si="117"/>
        <v/>
      </c>
      <c r="AC568" s="25" t="str">
        <f t="shared" si="118"/>
        <v/>
      </c>
      <c r="AD568" s="19" t="str">
        <f t="shared" si="124"/>
        <v/>
      </c>
      <c r="AE568" s="142" t="str">
        <f t="shared" si="125"/>
        <v/>
      </c>
      <c r="AF568" s="28" t="str">
        <f t="shared" si="126"/>
        <v/>
      </c>
      <c r="AG568" s="29" t="str">
        <f t="shared" si="127"/>
        <v/>
      </c>
      <c r="AH568" s="30" t="str">
        <f t="shared" si="128"/>
        <v/>
      </c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</row>
    <row r="569" spans="2:49" ht="18" customHeight="1" x14ac:dyDescent="0.2">
      <c r="B569" s="106">
        <v>558</v>
      </c>
      <c r="C569" s="153"/>
      <c r="D569" s="184"/>
      <c r="E569" s="184"/>
      <c r="F569" s="185"/>
      <c r="G569" s="166" t="str">
        <f t="shared" si="119"/>
        <v/>
      </c>
      <c r="H569" s="48"/>
      <c r="I569" s="17"/>
      <c r="J569" s="140" t="str">
        <f t="shared" si="120"/>
        <v/>
      </c>
      <c r="K569" s="112"/>
      <c r="L569" s="108"/>
      <c r="M569" s="108"/>
      <c r="N569" s="108"/>
      <c r="O569" s="18" t="str" cm="1">
        <f t="array" ref="O569">IF(K569="","",IF($O$11="Bester",LARGE(K569:N569,1),IF(AND(M569="",N569=""),"",SUM(LARGE(K569:N569,{1;2;3})))))</f>
        <v/>
      </c>
      <c r="P569" s="140" t="str">
        <f t="shared" si="121"/>
        <v/>
      </c>
      <c r="Q569" s="112"/>
      <c r="R569" s="114"/>
      <c r="S569" s="114"/>
      <c r="T569" s="114"/>
      <c r="U569" s="19" t="str" cm="1">
        <f t="array" ref="U569">IF(Q569="","",IF($U$11="Bester",LARGE(Q569:T569,1),IF(AND(S569="",T569=""),"",SUM(LARGE(Q569:T569,{1;2;3})))))</f>
        <v/>
      </c>
      <c r="V569" s="140" t="str">
        <f t="shared" si="122"/>
        <v/>
      </c>
      <c r="W569" s="17"/>
      <c r="X569" s="140" t="str">
        <f t="shared" si="123"/>
        <v/>
      </c>
      <c r="Y569" s="21"/>
      <c r="Z569" s="26" t="str">
        <f t="shared" si="115"/>
        <v/>
      </c>
      <c r="AA569" s="27" t="str">
        <f t="shared" si="116"/>
        <v/>
      </c>
      <c r="AB569" s="27" t="str">
        <f t="shared" si="117"/>
        <v/>
      </c>
      <c r="AC569" s="25" t="str">
        <f t="shared" si="118"/>
        <v/>
      </c>
      <c r="AD569" s="19" t="str">
        <f t="shared" si="124"/>
        <v/>
      </c>
      <c r="AE569" s="142" t="str">
        <f t="shared" si="125"/>
        <v/>
      </c>
      <c r="AF569" s="28" t="str">
        <f t="shared" si="126"/>
        <v/>
      </c>
      <c r="AG569" s="29" t="str">
        <f t="shared" si="127"/>
        <v/>
      </c>
      <c r="AH569" s="30" t="str">
        <f t="shared" si="128"/>
        <v/>
      </c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</row>
    <row r="570" spans="2:49" ht="18" customHeight="1" x14ac:dyDescent="0.2">
      <c r="B570" s="106">
        <v>559</v>
      </c>
      <c r="C570" s="153"/>
      <c r="D570" s="184"/>
      <c r="E570" s="184"/>
      <c r="F570" s="185"/>
      <c r="G570" s="166" t="str">
        <f t="shared" si="119"/>
        <v/>
      </c>
      <c r="H570" s="48"/>
      <c r="I570" s="17"/>
      <c r="J570" s="140" t="str">
        <f t="shared" si="120"/>
        <v/>
      </c>
      <c r="K570" s="112"/>
      <c r="L570" s="108"/>
      <c r="M570" s="108"/>
      <c r="N570" s="108"/>
      <c r="O570" s="18" t="str" cm="1">
        <f t="array" ref="O570">IF(K570="","",IF($O$11="Bester",LARGE(K570:N570,1),IF(AND(M570="",N570=""),"",SUM(LARGE(K570:N570,{1;2;3})))))</f>
        <v/>
      </c>
      <c r="P570" s="140" t="str">
        <f t="shared" si="121"/>
        <v/>
      </c>
      <c r="Q570" s="112"/>
      <c r="R570" s="114"/>
      <c r="S570" s="114"/>
      <c r="T570" s="114"/>
      <c r="U570" s="19" t="str" cm="1">
        <f t="array" ref="U570">IF(Q570="","",IF($U$11="Bester",LARGE(Q570:T570,1),IF(AND(S570="",T570=""),"",SUM(LARGE(Q570:T570,{1;2;3})))))</f>
        <v/>
      </c>
      <c r="V570" s="140" t="str">
        <f t="shared" si="122"/>
        <v/>
      </c>
      <c r="W570" s="17"/>
      <c r="X570" s="140" t="str">
        <f t="shared" si="123"/>
        <v/>
      </c>
      <c r="Y570" s="21"/>
      <c r="Z570" s="26" t="str">
        <f t="shared" si="115"/>
        <v/>
      </c>
      <c r="AA570" s="27" t="str">
        <f t="shared" si="116"/>
        <v/>
      </c>
      <c r="AB570" s="27" t="str">
        <f t="shared" si="117"/>
        <v/>
      </c>
      <c r="AC570" s="25" t="str">
        <f t="shared" si="118"/>
        <v/>
      </c>
      <c r="AD570" s="19" t="str">
        <f t="shared" si="124"/>
        <v/>
      </c>
      <c r="AE570" s="142" t="str">
        <f t="shared" si="125"/>
        <v/>
      </c>
      <c r="AF570" s="28" t="str">
        <f t="shared" si="126"/>
        <v/>
      </c>
      <c r="AG570" s="29" t="str">
        <f t="shared" si="127"/>
        <v/>
      </c>
      <c r="AH570" s="30" t="str">
        <f t="shared" si="128"/>
        <v/>
      </c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</row>
    <row r="571" spans="2:49" ht="18" customHeight="1" x14ac:dyDescent="0.2">
      <c r="B571" s="106">
        <v>560</v>
      </c>
      <c r="C571" s="153"/>
      <c r="D571" s="184"/>
      <c r="E571" s="184"/>
      <c r="F571" s="185"/>
      <c r="G571" s="166" t="str">
        <f t="shared" si="119"/>
        <v/>
      </c>
      <c r="H571" s="48"/>
      <c r="I571" s="17"/>
      <c r="J571" s="140" t="str">
        <f t="shared" si="120"/>
        <v/>
      </c>
      <c r="K571" s="112"/>
      <c r="L571" s="108"/>
      <c r="M571" s="108"/>
      <c r="N571" s="108"/>
      <c r="O571" s="18" t="str" cm="1">
        <f t="array" ref="O571">IF(K571="","",IF($O$11="Bester",LARGE(K571:N571,1),IF(AND(M571="",N571=""),"",SUM(LARGE(K571:N571,{1;2;3})))))</f>
        <v/>
      </c>
      <c r="P571" s="140" t="str">
        <f t="shared" si="121"/>
        <v/>
      </c>
      <c r="Q571" s="112"/>
      <c r="R571" s="114"/>
      <c r="S571" s="114"/>
      <c r="T571" s="114"/>
      <c r="U571" s="19" t="str" cm="1">
        <f t="array" ref="U571">IF(Q571="","",IF($U$11="Bester",LARGE(Q571:T571,1),IF(AND(S571="",T571=""),"",SUM(LARGE(Q571:T571,{1;2;3})))))</f>
        <v/>
      </c>
      <c r="V571" s="140" t="str">
        <f t="shared" si="122"/>
        <v/>
      </c>
      <c r="W571" s="17"/>
      <c r="X571" s="140" t="str">
        <f t="shared" si="123"/>
        <v/>
      </c>
      <c r="Y571" s="21"/>
      <c r="Z571" s="26" t="str">
        <f t="shared" si="115"/>
        <v/>
      </c>
      <c r="AA571" s="27" t="str">
        <f t="shared" si="116"/>
        <v/>
      </c>
      <c r="AB571" s="27" t="str">
        <f t="shared" si="117"/>
        <v/>
      </c>
      <c r="AC571" s="25" t="str">
        <f t="shared" si="118"/>
        <v/>
      </c>
      <c r="AD571" s="19" t="str">
        <f t="shared" si="124"/>
        <v/>
      </c>
      <c r="AE571" s="142" t="str">
        <f t="shared" si="125"/>
        <v/>
      </c>
      <c r="AF571" s="28" t="str">
        <f t="shared" si="126"/>
        <v/>
      </c>
      <c r="AG571" s="29" t="str">
        <f t="shared" si="127"/>
        <v/>
      </c>
      <c r="AH571" s="30" t="str">
        <f t="shared" si="128"/>
        <v/>
      </c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</row>
    <row r="572" spans="2:49" ht="18" customHeight="1" x14ac:dyDescent="0.2">
      <c r="B572" s="106">
        <v>561</v>
      </c>
      <c r="C572" s="153"/>
      <c r="D572" s="184"/>
      <c r="E572" s="184"/>
      <c r="F572" s="185"/>
      <c r="G572" s="166" t="str">
        <f t="shared" si="119"/>
        <v/>
      </c>
      <c r="H572" s="48"/>
      <c r="I572" s="17"/>
      <c r="J572" s="140" t="str">
        <f t="shared" si="120"/>
        <v/>
      </c>
      <c r="K572" s="112"/>
      <c r="L572" s="108"/>
      <c r="M572" s="108"/>
      <c r="N572" s="108"/>
      <c r="O572" s="18" t="str" cm="1">
        <f t="array" ref="O572">IF(K572="","",IF($O$11="Bester",LARGE(K572:N572,1),IF(AND(M572="",N572=""),"",SUM(LARGE(K572:N572,{1;2;3})))))</f>
        <v/>
      </c>
      <c r="P572" s="140" t="str">
        <f t="shared" si="121"/>
        <v/>
      </c>
      <c r="Q572" s="112"/>
      <c r="R572" s="114"/>
      <c r="S572" s="114"/>
      <c r="T572" s="114"/>
      <c r="U572" s="19" t="str" cm="1">
        <f t="array" ref="U572">IF(Q572="","",IF($U$11="Bester",LARGE(Q572:T572,1),IF(AND(S572="",T572=""),"",SUM(LARGE(Q572:T572,{1;2;3})))))</f>
        <v/>
      </c>
      <c r="V572" s="140" t="str">
        <f t="shared" si="122"/>
        <v/>
      </c>
      <c r="W572" s="17"/>
      <c r="X572" s="140" t="str">
        <f t="shared" si="123"/>
        <v/>
      </c>
      <c r="Y572" s="21"/>
      <c r="Z572" s="26" t="str">
        <f t="shared" si="115"/>
        <v/>
      </c>
      <c r="AA572" s="27" t="str">
        <f t="shared" si="116"/>
        <v/>
      </c>
      <c r="AB572" s="27" t="str">
        <f t="shared" si="117"/>
        <v/>
      </c>
      <c r="AC572" s="25" t="str">
        <f t="shared" si="118"/>
        <v/>
      </c>
      <c r="AD572" s="19" t="str">
        <f t="shared" si="124"/>
        <v/>
      </c>
      <c r="AE572" s="142" t="str">
        <f t="shared" si="125"/>
        <v/>
      </c>
      <c r="AF572" s="28" t="str">
        <f t="shared" si="126"/>
        <v/>
      </c>
      <c r="AG572" s="29" t="str">
        <f t="shared" si="127"/>
        <v/>
      </c>
      <c r="AH572" s="30" t="str">
        <f t="shared" si="128"/>
        <v/>
      </c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</row>
    <row r="573" spans="2:49" ht="18" customHeight="1" x14ac:dyDescent="0.2">
      <c r="B573" s="106">
        <v>562</v>
      </c>
      <c r="C573" s="153"/>
      <c r="D573" s="184"/>
      <c r="E573" s="184"/>
      <c r="F573" s="185"/>
      <c r="G573" s="166" t="str">
        <f t="shared" si="119"/>
        <v/>
      </c>
      <c r="H573" s="48"/>
      <c r="I573" s="17"/>
      <c r="J573" s="140" t="str">
        <f t="shared" si="120"/>
        <v/>
      </c>
      <c r="K573" s="112"/>
      <c r="L573" s="108"/>
      <c r="M573" s="108"/>
      <c r="N573" s="108"/>
      <c r="O573" s="18" t="str" cm="1">
        <f t="array" ref="O573">IF(K573="","",IF($O$11="Bester",LARGE(K573:N573,1),IF(AND(M573="",N573=""),"",SUM(LARGE(K573:N573,{1;2;3})))))</f>
        <v/>
      </c>
      <c r="P573" s="140" t="str">
        <f t="shared" si="121"/>
        <v/>
      </c>
      <c r="Q573" s="112"/>
      <c r="R573" s="114"/>
      <c r="S573" s="114"/>
      <c r="T573" s="114"/>
      <c r="U573" s="19" t="str" cm="1">
        <f t="array" ref="U573">IF(Q573="","",IF($U$11="Bester",LARGE(Q573:T573,1),IF(AND(S573="",T573=""),"",SUM(LARGE(Q573:T573,{1;2;3})))))</f>
        <v/>
      </c>
      <c r="V573" s="140" t="str">
        <f t="shared" si="122"/>
        <v/>
      </c>
      <c r="W573" s="17"/>
      <c r="X573" s="140" t="str">
        <f t="shared" si="123"/>
        <v/>
      </c>
      <c r="Y573" s="21"/>
      <c r="Z573" s="26" t="str">
        <f t="shared" si="115"/>
        <v/>
      </c>
      <c r="AA573" s="27" t="str">
        <f t="shared" si="116"/>
        <v/>
      </c>
      <c r="AB573" s="27" t="str">
        <f t="shared" si="117"/>
        <v/>
      </c>
      <c r="AC573" s="25" t="str">
        <f t="shared" si="118"/>
        <v/>
      </c>
      <c r="AD573" s="19" t="str">
        <f t="shared" si="124"/>
        <v/>
      </c>
      <c r="AE573" s="142" t="str">
        <f t="shared" si="125"/>
        <v/>
      </c>
      <c r="AF573" s="28" t="str">
        <f t="shared" si="126"/>
        <v/>
      </c>
      <c r="AG573" s="29" t="str">
        <f t="shared" si="127"/>
        <v/>
      </c>
      <c r="AH573" s="30" t="str">
        <f t="shared" si="128"/>
        <v/>
      </c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</row>
    <row r="574" spans="2:49" ht="18" customHeight="1" x14ac:dyDescent="0.2">
      <c r="B574" s="106">
        <v>563</v>
      </c>
      <c r="C574" s="153"/>
      <c r="D574" s="184"/>
      <c r="E574" s="184"/>
      <c r="F574" s="185"/>
      <c r="G574" s="166" t="str">
        <f t="shared" si="119"/>
        <v/>
      </c>
      <c r="H574" s="48"/>
      <c r="I574" s="17"/>
      <c r="J574" s="140" t="str">
        <f t="shared" si="120"/>
        <v/>
      </c>
      <c r="K574" s="112"/>
      <c r="L574" s="108"/>
      <c r="M574" s="108"/>
      <c r="N574" s="108"/>
      <c r="O574" s="18" t="str" cm="1">
        <f t="array" ref="O574">IF(K574="","",IF($O$11="Bester",LARGE(K574:N574,1),IF(AND(M574="",N574=""),"",SUM(LARGE(K574:N574,{1;2;3})))))</f>
        <v/>
      </c>
      <c r="P574" s="140" t="str">
        <f t="shared" si="121"/>
        <v/>
      </c>
      <c r="Q574" s="112"/>
      <c r="R574" s="114"/>
      <c r="S574" s="114"/>
      <c r="T574" s="114"/>
      <c r="U574" s="19" t="str" cm="1">
        <f t="array" ref="U574">IF(Q574="","",IF($U$11="Bester",LARGE(Q574:T574,1),IF(AND(S574="",T574=""),"",SUM(LARGE(Q574:T574,{1;2;3})))))</f>
        <v/>
      </c>
      <c r="V574" s="140" t="str">
        <f t="shared" si="122"/>
        <v/>
      </c>
      <c r="W574" s="17"/>
      <c r="X574" s="140" t="str">
        <f t="shared" si="123"/>
        <v/>
      </c>
      <c r="Y574" s="21"/>
      <c r="Z574" s="26" t="str">
        <f t="shared" si="115"/>
        <v/>
      </c>
      <c r="AA574" s="27" t="str">
        <f t="shared" si="116"/>
        <v/>
      </c>
      <c r="AB574" s="27" t="str">
        <f t="shared" si="117"/>
        <v/>
      </c>
      <c r="AC574" s="25" t="str">
        <f t="shared" si="118"/>
        <v/>
      </c>
      <c r="AD574" s="19" t="str">
        <f t="shared" si="124"/>
        <v/>
      </c>
      <c r="AE574" s="142" t="str">
        <f t="shared" si="125"/>
        <v/>
      </c>
      <c r="AF574" s="28" t="str">
        <f t="shared" si="126"/>
        <v/>
      </c>
      <c r="AG574" s="29" t="str">
        <f t="shared" si="127"/>
        <v/>
      </c>
      <c r="AH574" s="30" t="str">
        <f t="shared" si="128"/>
        <v/>
      </c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</row>
    <row r="575" spans="2:49" ht="18" customHeight="1" x14ac:dyDescent="0.2">
      <c r="B575" s="106">
        <v>564</v>
      </c>
      <c r="C575" s="153"/>
      <c r="D575" s="184"/>
      <c r="E575" s="184"/>
      <c r="F575" s="185"/>
      <c r="G575" s="166" t="str">
        <f t="shared" si="119"/>
        <v/>
      </c>
      <c r="H575" s="48"/>
      <c r="I575" s="17"/>
      <c r="J575" s="140" t="str">
        <f t="shared" si="120"/>
        <v/>
      </c>
      <c r="K575" s="112"/>
      <c r="L575" s="108"/>
      <c r="M575" s="108"/>
      <c r="N575" s="108"/>
      <c r="O575" s="18" t="str" cm="1">
        <f t="array" ref="O575">IF(K575="","",IF($O$11="Bester",LARGE(K575:N575,1),IF(AND(M575="",N575=""),"",SUM(LARGE(K575:N575,{1;2;3})))))</f>
        <v/>
      </c>
      <c r="P575" s="140" t="str">
        <f t="shared" si="121"/>
        <v/>
      </c>
      <c r="Q575" s="112"/>
      <c r="R575" s="114"/>
      <c r="S575" s="114"/>
      <c r="T575" s="114"/>
      <c r="U575" s="19" t="str" cm="1">
        <f t="array" ref="U575">IF(Q575="","",IF($U$11="Bester",LARGE(Q575:T575,1),IF(AND(S575="",T575=""),"",SUM(LARGE(Q575:T575,{1;2;3})))))</f>
        <v/>
      </c>
      <c r="V575" s="140" t="str">
        <f t="shared" si="122"/>
        <v/>
      </c>
      <c r="W575" s="17"/>
      <c r="X575" s="140" t="str">
        <f t="shared" si="123"/>
        <v/>
      </c>
      <c r="Y575" s="21"/>
      <c r="Z575" s="26" t="str">
        <f t="shared" si="115"/>
        <v/>
      </c>
      <c r="AA575" s="27" t="str">
        <f t="shared" si="116"/>
        <v/>
      </c>
      <c r="AB575" s="27" t="str">
        <f t="shared" si="117"/>
        <v/>
      </c>
      <c r="AC575" s="25" t="str">
        <f t="shared" si="118"/>
        <v/>
      </c>
      <c r="AD575" s="19" t="str">
        <f t="shared" si="124"/>
        <v/>
      </c>
      <c r="AE575" s="142" t="str">
        <f t="shared" si="125"/>
        <v/>
      </c>
      <c r="AF575" s="28" t="str">
        <f t="shared" si="126"/>
        <v/>
      </c>
      <c r="AG575" s="29" t="str">
        <f t="shared" si="127"/>
        <v/>
      </c>
      <c r="AH575" s="30" t="str">
        <f t="shared" si="128"/>
        <v/>
      </c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</row>
    <row r="576" spans="2:49" ht="18" customHeight="1" x14ac:dyDescent="0.2">
      <c r="B576" s="106">
        <v>565</v>
      </c>
      <c r="C576" s="153"/>
      <c r="D576" s="184"/>
      <c r="E576" s="184"/>
      <c r="F576" s="185"/>
      <c r="G576" s="166" t="str">
        <f t="shared" si="119"/>
        <v/>
      </c>
      <c r="H576" s="48"/>
      <c r="I576" s="17"/>
      <c r="J576" s="140" t="str">
        <f t="shared" si="120"/>
        <v/>
      </c>
      <c r="K576" s="112"/>
      <c r="L576" s="108"/>
      <c r="M576" s="108"/>
      <c r="N576" s="108"/>
      <c r="O576" s="18" t="str" cm="1">
        <f t="array" ref="O576">IF(K576="","",IF($O$11="Bester",LARGE(K576:N576,1),IF(AND(M576="",N576=""),"",SUM(LARGE(K576:N576,{1;2;3})))))</f>
        <v/>
      </c>
      <c r="P576" s="140" t="str">
        <f t="shared" si="121"/>
        <v/>
      </c>
      <c r="Q576" s="112"/>
      <c r="R576" s="114"/>
      <c r="S576" s="114"/>
      <c r="T576" s="114"/>
      <c r="U576" s="19" t="str" cm="1">
        <f t="array" ref="U576">IF(Q576="","",IF($U$11="Bester",LARGE(Q576:T576,1),IF(AND(S576="",T576=""),"",SUM(LARGE(Q576:T576,{1;2;3})))))</f>
        <v/>
      </c>
      <c r="V576" s="140" t="str">
        <f t="shared" si="122"/>
        <v/>
      </c>
      <c r="W576" s="17"/>
      <c r="X576" s="140" t="str">
        <f t="shared" si="123"/>
        <v/>
      </c>
      <c r="Y576" s="21"/>
      <c r="Z576" s="26" t="str">
        <f t="shared" si="115"/>
        <v/>
      </c>
      <c r="AA576" s="27" t="str">
        <f t="shared" si="116"/>
        <v/>
      </c>
      <c r="AB576" s="27" t="str">
        <f t="shared" si="117"/>
        <v/>
      </c>
      <c r="AC576" s="25" t="str">
        <f t="shared" si="118"/>
        <v/>
      </c>
      <c r="AD576" s="19" t="str">
        <f t="shared" si="124"/>
        <v/>
      </c>
      <c r="AE576" s="142" t="str">
        <f t="shared" si="125"/>
        <v/>
      </c>
      <c r="AF576" s="28" t="str">
        <f t="shared" si="126"/>
        <v/>
      </c>
      <c r="AG576" s="29" t="str">
        <f t="shared" si="127"/>
        <v/>
      </c>
      <c r="AH576" s="30" t="str">
        <f t="shared" si="128"/>
        <v/>
      </c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</row>
    <row r="577" spans="2:49" ht="18" customHeight="1" x14ac:dyDescent="0.2">
      <c r="B577" s="106">
        <v>566</v>
      </c>
      <c r="C577" s="153"/>
      <c r="D577" s="184"/>
      <c r="E577" s="184"/>
      <c r="F577" s="185"/>
      <c r="G577" s="166" t="str">
        <f t="shared" si="119"/>
        <v/>
      </c>
      <c r="H577" s="48"/>
      <c r="I577" s="17"/>
      <c r="J577" s="140" t="str">
        <f t="shared" si="120"/>
        <v/>
      </c>
      <c r="K577" s="112"/>
      <c r="L577" s="108"/>
      <c r="M577" s="108"/>
      <c r="N577" s="108"/>
      <c r="O577" s="18" t="str" cm="1">
        <f t="array" ref="O577">IF(K577="","",IF($O$11="Bester",LARGE(K577:N577,1),IF(AND(M577="",N577=""),"",SUM(LARGE(K577:N577,{1;2;3})))))</f>
        <v/>
      </c>
      <c r="P577" s="140" t="str">
        <f t="shared" si="121"/>
        <v/>
      </c>
      <c r="Q577" s="112"/>
      <c r="R577" s="114"/>
      <c r="S577" s="114"/>
      <c r="T577" s="114"/>
      <c r="U577" s="19" t="str" cm="1">
        <f t="array" ref="U577">IF(Q577="","",IF($U$11="Bester",LARGE(Q577:T577,1),IF(AND(S577="",T577=""),"",SUM(LARGE(Q577:T577,{1;2;3})))))</f>
        <v/>
      </c>
      <c r="V577" s="140" t="str">
        <f t="shared" si="122"/>
        <v/>
      </c>
      <c r="W577" s="17"/>
      <c r="X577" s="140" t="str">
        <f t="shared" si="123"/>
        <v/>
      </c>
      <c r="Y577" s="21"/>
      <c r="Z577" s="26" t="str">
        <f t="shared" si="115"/>
        <v/>
      </c>
      <c r="AA577" s="27" t="str">
        <f t="shared" si="116"/>
        <v/>
      </c>
      <c r="AB577" s="27" t="str">
        <f t="shared" si="117"/>
        <v/>
      </c>
      <c r="AC577" s="25" t="str">
        <f t="shared" si="118"/>
        <v/>
      </c>
      <c r="AD577" s="19" t="str">
        <f t="shared" si="124"/>
        <v/>
      </c>
      <c r="AE577" s="142" t="str">
        <f t="shared" si="125"/>
        <v/>
      </c>
      <c r="AF577" s="28" t="str">
        <f t="shared" si="126"/>
        <v/>
      </c>
      <c r="AG577" s="29" t="str">
        <f t="shared" si="127"/>
        <v/>
      </c>
      <c r="AH577" s="30" t="str">
        <f t="shared" si="128"/>
        <v/>
      </c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</row>
    <row r="578" spans="2:49" ht="18" customHeight="1" x14ac:dyDescent="0.2">
      <c r="B578" s="106">
        <v>567</v>
      </c>
      <c r="C578" s="153"/>
      <c r="D578" s="184"/>
      <c r="E578" s="184"/>
      <c r="F578" s="185"/>
      <c r="G578" s="166" t="str">
        <f t="shared" si="119"/>
        <v/>
      </c>
      <c r="H578" s="48"/>
      <c r="I578" s="17"/>
      <c r="J578" s="140" t="str">
        <f t="shared" si="120"/>
        <v/>
      </c>
      <c r="K578" s="112"/>
      <c r="L578" s="108"/>
      <c r="M578" s="108"/>
      <c r="N578" s="108"/>
      <c r="O578" s="18" t="str" cm="1">
        <f t="array" ref="O578">IF(K578="","",IF($O$11="Bester",LARGE(K578:N578,1),IF(AND(M578="",N578=""),"",SUM(LARGE(K578:N578,{1;2;3})))))</f>
        <v/>
      </c>
      <c r="P578" s="140" t="str">
        <f t="shared" si="121"/>
        <v/>
      </c>
      <c r="Q578" s="112"/>
      <c r="R578" s="114"/>
      <c r="S578" s="114"/>
      <c r="T578" s="114"/>
      <c r="U578" s="19" t="str" cm="1">
        <f t="array" ref="U578">IF(Q578="","",IF($U$11="Bester",LARGE(Q578:T578,1),IF(AND(S578="",T578=""),"",SUM(LARGE(Q578:T578,{1;2;3})))))</f>
        <v/>
      </c>
      <c r="V578" s="140" t="str">
        <f t="shared" si="122"/>
        <v/>
      </c>
      <c r="W578" s="17"/>
      <c r="X578" s="140" t="str">
        <f t="shared" si="123"/>
        <v/>
      </c>
      <c r="Y578" s="21"/>
      <c r="Z578" s="26" t="str">
        <f t="shared" si="115"/>
        <v/>
      </c>
      <c r="AA578" s="27" t="str">
        <f t="shared" si="116"/>
        <v/>
      </c>
      <c r="AB578" s="27" t="str">
        <f t="shared" si="117"/>
        <v/>
      </c>
      <c r="AC578" s="25" t="str">
        <f t="shared" si="118"/>
        <v/>
      </c>
      <c r="AD578" s="19" t="str">
        <f t="shared" si="124"/>
        <v/>
      </c>
      <c r="AE578" s="142" t="str">
        <f t="shared" si="125"/>
        <v/>
      </c>
      <c r="AF578" s="28" t="str">
        <f t="shared" si="126"/>
        <v/>
      </c>
      <c r="AG578" s="29" t="str">
        <f t="shared" si="127"/>
        <v/>
      </c>
      <c r="AH578" s="30" t="str">
        <f t="shared" si="128"/>
        <v/>
      </c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</row>
    <row r="579" spans="2:49" ht="18" customHeight="1" x14ac:dyDescent="0.2">
      <c r="B579" s="106">
        <v>568</v>
      </c>
      <c r="C579" s="153"/>
      <c r="D579" s="184"/>
      <c r="E579" s="184"/>
      <c r="F579" s="185"/>
      <c r="G579" s="166" t="str">
        <f t="shared" si="119"/>
        <v/>
      </c>
      <c r="H579" s="48"/>
      <c r="I579" s="17"/>
      <c r="J579" s="140" t="str">
        <f t="shared" si="120"/>
        <v/>
      </c>
      <c r="K579" s="112"/>
      <c r="L579" s="108"/>
      <c r="M579" s="108"/>
      <c r="N579" s="108"/>
      <c r="O579" s="18" t="str" cm="1">
        <f t="array" ref="O579">IF(K579="","",IF($O$11="Bester",LARGE(K579:N579,1),IF(AND(M579="",N579=""),"",SUM(LARGE(K579:N579,{1;2;3})))))</f>
        <v/>
      </c>
      <c r="P579" s="140" t="str">
        <f t="shared" si="121"/>
        <v/>
      </c>
      <c r="Q579" s="112"/>
      <c r="R579" s="114"/>
      <c r="S579" s="114"/>
      <c r="T579" s="114"/>
      <c r="U579" s="19" t="str" cm="1">
        <f t="array" ref="U579">IF(Q579="","",IF($U$11="Bester",LARGE(Q579:T579,1),IF(AND(S579="",T579=""),"",SUM(LARGE(Q579:T579,{1;2;3})))))</f>
        <v/>
      </c>
      <c r="V579" s="140" t="str">
        <f t="shared" si="122"/>
        <v/>
      </c>
      <c r="W579" s="17"/>
      <c r="X579" s="140" t="str">
        <f t="shared" si="123"/>
        <v/>
      </c>
      <c r="Y579" s="21"/>
      <c r="Z579" s="26" t="str">
        <f t="shared" si="115"/>
        <v/>
      </c>
      <c r="AA579" s="27" t="str">
        <f t="shared" si="116"/>
        <v/>
      </c>
      <c r="AB579" s="27" t="str">
        <f t="shared" si="117"/>
        <v/>
      </c>
      <c r="AC579" s="25" t="str">
        <f t="shared" si="118"/>
        <v/>
      </c>
      <c r="AD579" s="19" t="str">
        <f t="shared" si="124"/>
        <v/>
      </c>
      <c r="AE579" s="142" t="str">
        <f t="shared" si="125"/>
        <v/>
      </c>
      <c r="AF579" s="28" t="str">
        <f t="shared" si="126"/>
        <v/>
      </c>
      <c r="AG579" s="29" t="str">
        <f t="shared" si="127"/>
        <v/>
      </c>
      <c r="AH579" s="30" t="str">
        <f t="shared" si="128"/>
        <v/>
      </c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</row>
    <row r="580" spans="2:49" ht="18" customHeight="1" x14ac:dyDescent="0.2">
      <c r="B580" s="106">
        <v>569</v>
      </c>
      <c r="C580" s="153"/>
      <c r="D580" s="184"/>
      <c r="E580" s="184"/>
      <c r="F580" s="185"/>
      <c r="G580" s="166" t="str">
        <f t="shared" si="119"/>
        <v/>
      </c>
      <c r="H580" s="48"/>
      <c r="I580" s="17"/>
      <c r="J580" s="140" t="str">
        <f t="shared" si="120"/>
        <v/>
      </c>
      <c r="K580" s="112"/>
      <c r="L580" s="108"/>
      <c r="M580" s="108"/>
      <c r="N580" s="108"/>
      <c r="O580" s="18" t="str" cm="1">
        <f t="array" ref="O580">IF(K580="","",IF($O$11="Bester",LARGE(K580:N580,1),IF(AND(M580="",N580=""),"",SUM(LARGE(K580:N580,{1;2;3})))))</f>
        <v/>
      </c>
      <c r="P580" s="140" t="str">
        <f t="shared" si="121"/>
        <v/>
      </c>
      <c r="Q580" s="112"/>
      <c r="R580" s="114"/>
      <c r="S580" s="114"/>
      <c r="T580" s="114"/>
      <c r="U580" s="19" t="str" cm="1">
        <f t="array" ref="U580">IF(Q580="","",IF($U$11="Bester",LARGE(Q580:T580,1),IF(AND(S580="",T580=""),"",SUM(LARGE(Q580:T580,{1;2;3})))))</f>
        <v/>
      </c>
      <c r="V580" s="140" t="str">
        <f t="shared" si="122"/>
        <v/>
      </c>
      <c r="W580" s="17"/>
      <c r="X580" s="140" t="str">
        <f t="shared" si="123"/>
        <v/>
      </c>
      <c r="Y580" s="21"/>
      <c r="Z580" s="26" t="str">
        <f t="shared" si="115"/>
        <v/>
      </c>
      <c r="AA580" s="27" t="str">
        <f t="shared" si="116"/>
        <v/>
      </c>
      <c r="AB580" s="27" t="str">
        <f t="shared" si="117"/>
        <v/>
      </c>
      <c r="AC580" s="25" t="str">
        <f t="shared" si="118"/>
        <v/>
      </c>
      <c r="AD580" s="19" t="str">
        <f t="shared" si="124"/>
        <v/>
      </c>
      <c r="AE580" s="142" t="str">
        <f t="shared" si="125"/>
        <v/>
      </c>
      <c r="AF580" s="28" t="str">
        <f t="shared" si="126"/>
        <v/>
      </c>
      <c r="AG580" s="29" t="str">
        <f t="shared" si="127"/>
        <v/>
      </c>
      <c r="AH580" s="30" t="str">
        <f t="shared" si="128"/>
        <v/>
      </c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</row>
    <row r="581" spans="2:49" ht="18" customHeight="1" x14ac:dyDescent="0.2">
      <c r="B581" s="106">
        <v>570</v>
      </c>
      <c r="C581" s="153"/>
      <c r="D581" s="184"/>
      <c r="E581" s="184"/>
      <c r="F581" s="185"/>
      <c r="G581" s="166" t="str">
        <f t="shared" si="119"/>
        <v/>
      </c>
      <c r="H581" s="48"/>
      <c r="I581" s="17"/>
      <c r="J581" s="140" t="str">
        <f t="shared" si="120"/>
        <v/>
      </c>
      <c r="K581" s="112"/>
      <c r="L581" s="108"/>
      <c r="M581" s="108"/>
      <c r="N581" s="108"/>
      <c r="O581" s="18" t="str" cm="1">
        <f t="array" ref="O581">IF(K581="","",IF($O$11="Bester",LARGE(K581:N581,1),IF(AND(M581="",N581=""),"",SUM(LARGE(K581:N581,{1;2;3})))))</f>
        <v/>
      </c>
      <c r="P581" s="140" t="str">
        <f t="shared" si="121"/>
        <v/>
      </c>
      <c r="Q581" s="112"/>
      <c r="R581" s="114"/>
      <c r="S581" s="114"/>
      <c r="T581" s="114"/>
      <c r="U581" s="19" t="str" cm="1">
        <f t="array" ref="U581">IF(Q581="","",IF($U$11="Bester",LARGE(Q581:T581,1),IF(AND(S581="",T581=""),"",SUM(LARGE(Q581:T581,{1;2;3})))))</f>
        <v/>
      </c>
      <c r="V581" s="140" t="str">
        <f t="shared" si="122"/>
        <v/>
      </c>
      <c r="W581" s="17"/>
      <c r="X581" s="140" t="str">
        <f t="shared" si="123"/>
        <v/>
      </c>
      <c r="Y581" s="21"/>
      <c r="Z581" s="26" t="str">
        <f t="shared" si="115"/>
        <v/>
      </c>
      <c r="AA581" s="27" t="str">
        <f t="shared" si="116"/>
        <v/>
      </c>
      <c r="AB581" s="27" t="str">
        <f t="shared" si="117"/>
        <v/>
      </c>
      <c r="AC581" s="25" t="str">
        <f t="shared" si="118"/>
        <v/>
      </c>
      <c r="AD581" s="19" t="str">
        <f t="shared" si="124"/>
        <v/>
      </c>
      <c r="AE581" s="142" t="str">
        <f t="shared" si="125"/>
        <v/>
      </c>
      <c r="AF581" s="28" t="str">
        <f t="shared" si="126"/>
        <v/>
      </c>
      <c r="AG581" s="29" t="str">
        <f t="shared" si="127"/>
        <v/>
      </c>
      <c r="AH581" s="30" t="str">
        <f t="shared" si="128"/>
        <v/>
      </c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</row>
    <row r="582" spans="2:49" ht="18" customHeight="1" x14ac:dyDescent="0.2">
      <c r="B582" s="106">
        <v>571</v>
      </c>
      <c r="C582" s="153"/>
      <c r="D582" s="184"/>
      <c r="E582" s="184"/>
      <c r="F582" s="185"/>
      <c r="G582" s="166" t="str">
        <f t="shared" si="119"/>
        <v/>
      </c>
      <c r="H582" s="48"/>
      <c r="I582" s="17"/>
      <c r="J582" s="140" t="str">
        <f t="shared" si="120"/>
        <v/>
      </c>
      <c r="K582" s="112"/>
      <c r="L582" s="108"/>
      <c r="M582" s="108"/>
      <c r="N582" s="108"/>
      <c r="O582" s="18" t="str" cm="1">
        <f t="array" ref="O582">IF(K582="","",IF($O$11="Bester",LARGE(K582:N582,1),IF(AND(M582="",N582=""),"",SUM(LARGE(K582:N582,{1;2;3})))))</f>
        <v/>
      </c>
      <c r="P582" s="140" t="str">
        <f t="shared" si="121"/>
        <v/>
      </c>
      <c r="Q582" s="112"/>
      <c r="R582" s="114"/>
      <c r="S582" s="114"/>
      <c r="T582" s="114"/>
      <c r="U582" s="19" t="str" cm="1">
        <f t="array" ref="U582">IF(Q582="","",IF($U$11="Bester",LARGE(Q582:T582,1),IF(AND(S582="",T582=""),"",SUM(LARGE(Q582:T582,{1;2;3})))))</f>
        <v/>
      </c>
      <c r="V582" s="140" t="str">
        <f t="shared" si="122"/>
        <v/>
      </c>
      <c r="W582" s="17"/>
      <c r="X582" s="140" t="str">
        <f t="shared" si="123"/>
        <v/>
      </c>
      <c r="Y582" s="21"/>
      <c r="Z582" s="26" t="str">
        <f t="shared" si="115"/>
        <v/>
      </c>
      <c r="AA582" s="27" t="str">
        <f t="shared" si="116"/>
        <v/>
      </c>
      <c r="AB582" s="27" t="str">
        <f t="shared" si="117"/>
        <v/>
      </c>
      <c r="AC582" s="25" t="str">
        <f t="shared" si="118"/>
        <v/>
      </c>
      <c r="AD582" s="19" t="str">
        <f t="shared" si="124"/>
        <v/>
      </c>
      <c r="AE582" s="142" t="str">
        <f t="shared" si="125"/>
        <v/>
      </c>
      <c r="AF582" s="28" t="str">
        <f t="shared" si="126"/>
        <v/>
      </c>
      <c r="AG582" s="29" t="str">
        <f t="shared" si="127"/>
        <v/>
      </c>
      <c r="AH582" s="30" t="str">
        <f t="shared" si="128"/>
        <v/>
      </c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</row>
    <row r="583" spans="2:49" ht="18" customHeight="1" x14ac:dyDescent="0.2">
      <c r="B583" s="106">
        <v>572</v>
      </c>
      <c r="C583" s="153"/>
      <c r="D583" s="184"/>
      <c r="E583" s="184"/>
      <c r="F583" s="185"/>
      <c r="G583" s="166" t="str">
        <f t="shared" si="119"/>
        <v/>
      </c>
      <c r="H583" s="48"/>
      <c r="I583" s="17"/>
      <c r="J583" s="140" t="str">
        <f t="shared" si="120"/>
        <v/>
      </c>
      <c r="K583" s="112"/>
      <c r="L583" s="108"/>
      <c r="M583" s="108"/>
      <c r="N583" s="108"/>
      <c r="O583" s="18" t="str" cm="1">
        <f t="array" ref="O583">IF(K583="","",IF($O$11="Bester",LARGE(K583:N583,1),IF(AND(M583="",N583=""),"",SUM(LARGE(K583:N583,{1;2;3})))))</f>
        <v/>
      </c>
      <c r="P583" s="140" t="str">
        <f t="shared" si="121"/>
        <v/>
      </c>
      <c r="Q583" s="112"/>
      <c r="R583" s="114"/>
      <c r="S583" s="114"/>
      <c r="T583" s="114"/>
      <c r="U583" s="19" t="str" cm="1">
        <f t="array" ref="U583">IF(Q583="","",IF($U$11="Bester",LARGE(Q583:T583,1),IF(AND(S583="",T583=""),"",SUM(LARGE(Q583:T583,{1;2;3})))))</f>
        <v/>
      </c>
      <c r="V583" s="140" t="str">
        <f t="shared" si="122"/>
        <v/>
      </c>
      <c r="W583" s="17"/>
      <c r="X583" s="140" t="str">
        <f t="shared" si="123"/>
        <v/>
      </c>
      <c r="Y583" s="21"/>
      <c r="Z583" s="26" t="str">
        <f t="shared" si="115"/>
        <v/>
      </c>
      <c r="AA583" s="27" t="str">
        <f t="shared" si="116"/>
        <v/>
      </c>
      <c r="AB583" s="27" t="str">
        <f t="shared" si="117"/>
        <v/>
      </c>
      <c r="AC583" s="25" t="str">
        <f t="shared" si="118"/>
        <v/>
      </c>
      <c r="AD583" s="19" t="str">
        <f t="shared" si="124"/>
        <v/>
      </c>
      <c r="AE583" s="142" t="str">
        <f t="shared" si="125"/>
        <v/>
      </c>
      <c r="AF583" s="28" t="str">
        <f t="shared" si="126"/>
        <v/>
      </c>
      <c r="AG583" s="29" t="str">
        <f t="shared" si="127"/>
        <v/>
      </c>
      <c r="AH583" s="30" t="str">
        <f t="shared" si="128"/>
        <v/>
      </c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</row>
    <row r="584" spans="2:49" ht="18" customHeight="1" x14ac:dyDescent="0.2">
      <c r="B584" s="106">
        <v>573</v>
      </c>
      <c r="C584" s="153"/>
      <c r="D584" s="184"/>
      <c r="E584" s="184"/>
      <c r="F584" s="185"/>
      <c r="G584" s="166" t="str">
        <f t="shared" si="119"/>
        <v/>
      </c>
      <c r="H584" s="48"/>
      <c r="I584" s="17"/>
      <c r="J584" s="140" t="str">
        <f t="shared" si="120"/>
        <v/>
      </c>
      <c r="K584" s="112"/>
      <c r="L584" s="108"/>
      <c r="M584" s="108"/>
      <c r="N584" s="108"/>
      <c r="O584" s="18" t="str" cm="1">
        <f t="array" ref="O584">IF(K584="","",IF($O$11="Bester",LARGE(K584:N584,1),IF(AND(M584="",N584=""),"",SUM(LARGE(K584:N584,{1;2;3})))))</f>
        <v/>
      </c>
      <c r="P584" s="140" t="str">
        <f t="shared" si="121"/>
        <v/>
      </c>
      <c r="Q584" s="112"/>
      <c r="R584" s="114"/>
      <c r="S584" s="114"/>
      <c r="T584" s="114"/>
      <c r="U584" s="19" t="str" cm="1">
        <f t="array" ref="U584">IF(Q584="","",IF($U$11="Bester",LARGE(Q584:T584,1),IF(AND(S584="",T584=""),"",SUM(LARGE(Q584:T584,{1;2;3})))))</f>
        <v/>
      </c>
      <c r="V584" s="140" t="str">
        <f t="shared" si="122"/>
        <v/>
      </c>
      <c r="W584" s="17"/>
      <c r="X584" s="140" t="str">
        <f t="shared" si="123"/>
        <v/>
      </c>
      <c r="Y584" s="21"/>
      <c r="Z584" s="26" t="str">
        <f t="shared" ref="Z584:Z608" si="129">J584</f>
        <v/>
      </c>
      <c r="AA584" s="27" t="str">
        <f t="shared" ref="AA584:AA608" si="130">P584</f>
        <v/>
      </c>
      <c r="AB584" s="27" t="str">
        <f t="shared" ref="AB584:AB608" si="131">V584</f>
        <v/>
      </c>
      <c r="AC584" s="25" t="str">
        <f t="shared" ref="AC584:AC608" si="132">X584</f>
        <v/>
      </c>
      <c r="AD584" s="19" t="str">
        <f t="shared" si="124"/>
        <v/>
      </c>
      <c r="AE584" s="142" t="str">
        <f t="shared" si="125"/>
        <v/>
      </c>
      <c r="AF584" s="28" t="str">
        <f t="shared" si="126"/>
        <v/>
      </c>
      <c r="AG584" s="29" t="str">
        <f t="shared" si="127"/>
        <v/>
      </c>
      <c r="AH584" s="30" t="str">
        <f t="shared" si="128"/>
        <v/>
      </c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</row>
    <row r="585" spans="2:49" ht="18" customHeight="1" x14ac:dyDescent="0.2">
      <c r="B585" s="106">
        <v>574</v>
      </c>
      <c r="C585" s="153"/>
      <c r="D585" s="184"/>
      <c r="E585" s="184"/>
      <c r="F585" s="185"/>
      <c r="G585" s="166" t="str">
        <f t="shared" si="119"/>
        <v/>
      </c>
      <c r="H585" s="48"/>
      <c r="I585" s="17"/>
      <c r="J585" s="140" t="str">
        <f t="shared" si="120"/>
        <v/>
      </c>
      <c r="K585" s="112"/>
      <c r="L585" s="108"/>
      <c r="M585" s="108"/>
      <c r="N585" s="108"/>
      <c r="O585" s="18" t="str" cm="1">
        <f t="array" ref="O585">IF(K585="","",IF($O$11="Bester",LARGE(K585:N585,1),IF(AND(M585="",N585=""),"",SUM(LARGE(K585:N585,{1;2;3})))))</f>
        <v/>
      </c>
      <c r="P585" s="140" t="str">
        <f t="shared" si="121"/>
        <v/>
      </c>
      <c r="Q585" s="112"/>
      <c r="R585" s="114"/>
      <c r="S585" s="114"/>
      <c r="T585" s="114"/>
      <c r="U585" s="19" t="str" cm="1">
        <f t="array" ref="U585">IF(Q585="","",IF($U$11="Bester",LARGE(Q585:T585,1),IF(AND(S585="",T585=""),"",SUM(LARGE(Q585:T585,{1;2;3})))))</f>
        <v/>
      </c>
      <c r="V585" s="140" t="str">
        <f t="shared" si="122"/>
        <v/>
      </c>
      <c r="W585" s="17"/>
      <c r="X585" s="140" t="str">
        <f t="shared" si="123"/>
        <v/>
      </c>
      <c r="Y585" s="21"/>
      <c r="Z585" s="26" t="str">
        <f t="shared" si="129"/>
        <v/>
      </c>
      <c r="AA585" s="27" t="str">
        <f t="shared" si="130"/>
        <v/>
      </c>
      <c r="AB585" s="27" t="str">
        <f t="shared" si="131"/>
        <v/>
      </c>
      <c r="AC585" s="25" t="str">
        <f t="shared" si="132"/>
        <v/>
      </c>
      <c r="AD585" s="19" t="str">
        <f t="shared" si="124"/>
        <v/>
      </c>
      <c r="AE585" s="142" t="str">
        <f t="shared" si="125"/>
        <v/>
      </c>
      <c r="AF585" s="28" t="str">
        <f t="shared" si="126"/>
        <v/>
      </c>
      <c r="AG585" s="29" t="str">
        <f t="shared" si="127"/>
        <v/>
      </c>
      <c r="AH585" s="30" t="str">
        <f t="shared" si="128"/>
        <v/>
      </c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</row>
    <row r="586" spans="2:49" ht="18" customHeight="1" x14ac:dyDescent="0.2">
      <c r="B586" s="106">
        <v>575</v>
      </c>
      <c r="C586" s="153"/>
      <c r="D586" s="184"/>
      <c r="E586" s="184"/>
      <c r="F586" s="185"/>
      <c r="G586" s="166" t="str">
        <f t="shared" si="119"/>
        <v/>
      </c>
      <c r="H586" s="48"/>
      <c r="I586" s="17"/>
      <c r="J586" s="140" t="str">
        <f t="shared" si="120"/>
        <v/>
      </c>
      <c r="K586" s="112"/>
      <c r="L586" s="108"/>
      <c r="M586" s="108"/>
      <c r="N586" s="108"/>
      <c r="O586" s="18" t="str" cm="1">
        <f t="array" ref="O586">IF(K586="","",IF($O$11="Bester",LARGE(K586:N586,1),IF(AND(M586="",N586=""),"",SUM(LARGE(K586:N586,{1;2;3})))))</f>
        <v/>
      </c>
      <c r="P586" s="140" t="str">
        <f t="shared" si="121"/>
        <v/>
      </c>
      <c r="Q586" s="112"/>
      <c r="R586" s="114"/>
      <c r="S586" s="114"/>
      <c r="T586" s="114"/>
      <c r="U586" s="19" t="str" cm="1">
        <f t="array" ref="U586">IF(Q586="","",IF($U$11="Bester",LARGE(Q586:T586,1),IF(AND(S586="",T586=""),"",SUM(LARGE(Q586:T586,{1;2;3})))))</f>
        <v/>
      </c>
      <c r="V586" s="140" t="str">
        <f t="shared" si="122"/>
        <v/>
      </c>
      <c r="W586" s="17"/>
      <c r="X586" s="140" t="str">
        <f t="shared" si="123"/>
        <v/>
      </c>
      <c r="Y586" s="21"/>
      <c r="Z586" s="26" t="str">
        <f t="shared" si="129"/>
        <v/>
      </c>
      <c r="AA586" s="27" t="str">
        <f t="shared" si="130"/>
        <v/>
      </c>
      <c r="AB586" s="27" t="str">
        <f t="shared" si="131"/>
        <v/>
      </c>
      <c r="AC586" s="25" t="str">
        <f t="shared" si="132"/>
        <v/>
      </c>
      <c r="AD586" s="19" t="str">
        <f t="shared" si="124"/>
        <v/>
      </c>
      <c r="AE586" s="142" t="str">
        <f t="shared" si="125"/>
        <v/>
      </c>
      <c r="AF586" s="28" t="str">
        <f t="shared" si="126"/>
        <v/>
      </c>
      <c r="AG586" s="29" t="str">
        <f t="shared" si="127"/>
        <v/>
      </c>
      <c r="AH586" s="30" t="str">
        <f t="shared" si="128"/>
        <v/>
      </c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</row>
    <row r="587" spans="2:49" ht="18" customHeight="1" x14ac:dyDescent="0.2">
      <c r="B587" s="106">
        <v>576</v>
      </c>
      <c r="C587" s="153"/>
      <c r="D587" s="184"/>
      <c r="E587" s="184"/>
      <c r="F587" s="185"/>
      <c r="G587" s="166" t="str">
        <f t="shared" si="119"/>
        <v/>
      </c>
      <c r="H587" s="48"/>
      <c r="I587" s="17"/>
      <c r="J587" s="140" t="str">
        <f t="shared" si="120"/>
        <v/>
      </c>
      <c r="K587" s="112"/>
      <c r="L587" s="108"/>
      <c r="M587" s="108"/>
      <c r="N587" s="108"/>
      <c r="O587" s="18" t="str" cm="1">
        <f t="array" ref="O587">IF(K587="","",IF($O$11="Bester",LARGE(K587:N587,1),IF(AND(M587="",N587=""),"",SUM(LARGE(K587:N587,{1;2;3})))))</f>
        <v/>
      </c>
      <c r="P587" s="140" t="str">
        <f t="shared" si="121"/>
        <v/>
      </c>
      <c r="Q587" s="112"/>
      <c r="R587" s="114"/>
      <c r="S587" s="114"/>
      <c r="T587" s="114"/>
      <c r="U587" s="19" t="str" cm="1">
        <f t="array" ref="U587">IF(Q587="","",IF($U$11="Bester",LARGE(Q587:T587,1),IF(AND(S587="",T587=""),"",SUM(LARGE(Q587:T587,{1;2;3})))))</f>
        <v/>
      </c>
      <c r="V587" s="140" t="str">
        <f t="shared" si="122"/>
        <v/>
      </c>
      <c r="W587" s="17"/>
      <c r="X587" s="140" t="str">
        <f t="shared" si="123"/>
        <v/>
      </c>
      <c r="Y587" s="21"/>
      <c r="Z587" s="26" t="str">
        <f t="shared" si="129"/>
        <v/>
      </c>
      <c r="AA587" s="27" t="str">
        <f t="shared" si="130"/>
        <v/>
      </c>
      <c r="AB587" s="27" t="str">
        <f t="shared" si="131"/>
        <v/>
      </c>
      <c r="AC587" s="25" t="str">
        <f t="shared" si="132"/>
        <v/>
      </c>
      <c r="AD587" s="19" t="str">
        <f t="shared" si="124"/>
        <v/>
      </c>
      <c r="AE587" s="142" t="str">
        <f t="shared" si="125"/>
        <v/>
      </c>
      <c r="AF587" s="28" t="str">
        <f t="shared" si="126"/>
        <v/>
      </c>
      <c r="AG587" s="29" t="str">
        <f t="shared" si="127"/>
        <v/>
      </c>
      <c r="AH587" s="30" t="str">
        <f t="shared" si="128"/>
        <v/>
      </c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</row>
    <row r="588" spans="2:49" ht="18" customHeight="1" x14ac:dyDescent="0.2">
      <c r="B588" s="106">
        <v>577</v>
      </c>
      <c r="C588" s="153"/>
      <c r="D588" s="184"/>
      <c r="E588" s="184"/>
      <c r="F588" s="185"/>
      <c r="G588" s="166" t="str">
        <f t="shared" si="119"/>
        <v/>
      </c>
      <c r="H588" s="48"/>
      <c r="I588" s="17"/>
      <c r="J588" s="140" t="str">
        <f t="shared" si="120"/>
        <v/>
      </c>
      <c r="K588" s="112"/>
      <c r="L588" s="108"/>
      <c r="M588" s="108"/>
      <c r="N588" s="108"/>
      <c r="O588" s="18" t="str" cm="1">
        <f t="array" ref="O588">IF(K588="","",IF($O$11="Bester",LARGE(K588:N588,1),IF(AND(M588="",N588=""),"",SUM(LARGE(K588:N588,{1;2;3})))))</f>
        <v/>
      </c>
      <c r="P588" s="140" t="str">
        <f t="shared" si="121"/>
        <v/>
      </c>
      <c r="Q588" s="112"/>
      <c r="R588" s="114"/>
      <c r="S588" s="114"/>
      <c r="T588" s="114"/>
      <c r="U588" s="19" t="str" cm="1">
        <f t="array" ref="U588">IF(Q588="","",IF($U$11="Bester",LARGE(Q588:T588,1),IF(AND(S588="",T588=""),"",SUM(LARGE(Q588:T588,{1;2;3})))))</f>
        <v/>
      </c>
      <c r="V588" s="140" t="str">
        <f t="shared" si="122"/>
        <v/>
      </c>
      <c r="W588" s="17"/>
      <c r="X588" s="140" t="str">
        <f t="shared" si="123"/>
        <v/>
      </c>
      <c r="Y588" s="21"/>
      <c r="Z588" s="26" t="str">
        <f t="shared" si="129"/>
        <v/>
      </c>
      <c r="AA588" s="27" t="str">
        <f t="shared" si="130"/>
        <v/>
      </c>
      <c r="AB588" s="27" t="str">
        <f t="shared" si="131"/>
        <v/>
      </c>
      <c r="AC588" s="25" t="str">
        <f t="shared" si="132"/>
        <v/>
      </c>
      <c r="AD588" s="19" t="str">
        <f t="shared" si="124"/>
        <v/>
      </c>
      <c r="AE588" s="142" t="str">
        <f t="shared" si="125"/>
        <v/>
      </c>
      <c r="AF588" s="28" t="str">
        <f t="shared" si="126"/>
        <v/>
      </c>
      <c r="AG588" s="29" t="str">
        <f t="shared" si="127"/>
        <v/>
      </c>
      <c r="AH588" s="30" t="str">
        <f t="shared" si="128"/>
        <v/>
      </c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</row>
    <row r="589" spans="2:49" ht="18" customHeight="1" x14ac:dyDescent="0.2">
      <c r="B589" s="106">
        <v>578</v>
      </c>
      <c r="C589" s="153"/>
      <c r="D589" s="184"/>
      <c r="E589" s="184"/>
      <c r="F589" s="185"/>
      <c r="G589" s="166" t="str">
        <f t="shared" ref="G589:G608" si="133">IF(AE589="","",IF(AE589&lt;AO$12,"Ehren",IF(AND(AE589&gt;=AO$12,AE589&lt;=AQ$12),"Sieger","Teiln.")))</f>
        <v/>
      </c>
      <c r="H589" s="48"/>
      <c r="I589" s="17"/>
      <c r="J589" s="140" t="str">
        <f t="shared" ref="J589:J608" si="134">IF(I589="","",RANK(I589,I$12:I$608,IF($I$11="Zeit",1,IF($I$11="Punkte",0,"Fehler"))))</f>
        <v/>
      </c>
      <c r="K589" s="112"/>
      <c r="L589" s="108"/>
      <c r="M589" s="108"/>
      <c r="N589" s="108"/>
      <c r="O589" s="18" t="str" cm="1">
        <f t="array" ref="O589">IF(K589="","",IF($O$11="Bester",LARGE(K589:N589,1),IF(AND(M589="",N589=""),"",SUM(LARGE(K589:N589,{1;2;3})))))</f>
        <v/>
      </c>
      <c r="P589" s="140" t="str">
        <f t="shared" ref="P589:P608" si="135">IF(O589="","",RANK(O589,O$12:O$608,0))</f>
        <v/>
      </c>
      <c r="Q589" s="112"/>
      <c r="R589" s="114"/>
      <c r="S589" s="114"/>
      <c r="T589" s="114"/>
      <c r="U589" s="19" t="str" cm="1">
        <f t="array" ref="U589">IF(Q589="","",IF($U$11="Bester",LARGE(Q589:T589,1),IF(AND(S589="",T589=""),"",SUM(LARGE(Q589:T589,{1;2;3})))))</f>
        <v/>
      </c>
      <c r="V589" s="140" t="str">
        <f t="shared" ref="V589:V608" si="136">IF(U589="","",RANK(U589,U$12:U$608,0))</f>
        <v/>
      </c>
      <c r="W589" s="17"/>
      <c r="X589" s="140" t="str">
        <f t="shared" ref="X589:X608" si="137">IF(W589="","",RANK(W589,W$12:W$608,IF($W$11="Zeit",1,IF($W$11="Punkte",0,"Fehler"))))</f>
        <v/>
      </c>
      <c r="Y589" s="21"/>
      <c r="Z589" s="26" t="str">
        <f t="shared" si="129"/>
        <v/>
      </c>
      <c r="AA589" s="27" t="str">
        <f t="shared" si="130"/>
        <v/>
      </c>
      <c r="AB589" s="27" t="str">
        <f t="shared" si="131"/>
        <v/>
      </c>
      <c r="AC589" s="25" t="str">
        <f t="shared" si="132"/>
        <v/>
      </c>
      <c r="AD589" s="19" t="str">
        <f t="shared" ref="AD589:AD608" si="138">IF(AND(Z589="",AA589="",AB589=""),"",SUM(Z589:AC589))</f>
        <v/>
      </c>
      <c r="AE589" s="142" t="str">
        <f t="shared" ref="AE589:AE608" si="139">IF(OR(AD589="",X589="",V589="",P589="",J589=""),"",RANK(AD589,AD$12:AD$608,1))</f>
        <v/>
      </c>
      <c r="AF589" s="28" t="str">
        <f t="shared" ref="AF589:AF608" si="140">IF(AE589="","",IF(AE589&lt;AO$12,"x",""))</f>
        <v/>
      </c>
      <c r="AG589" s="29" t="str">
        <f t="shared" ref="AG589:AG608" si="141">IF(AE589="","",IF(AND(AE589&gt;=AO$12,AE589&lt;=AQ$12),"x",""))</f>
        <v/>
      </c>
      <c r="AH589" s="30" t="str">
        <f t="shared" ref="AH589:AH608" si="142">IF(AE589="","",IF(AE589&gt;=AO$13,"x",""))</f>
        <v/>
      </c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</row>
    <row r="590" spans="2:49" ht="18" customHeight="1" x14ac:dyDescent="0.2">
      <c r="B590" s="106">
        <v>579</v>
      </c>
      <c r="C590" s="153"/>
      <c r="D590" s="184"/>
      <c r="E590" s="184"/>
      <c r="F590" s="185"/>
      <c r="G590" s="166" t="str">
        <f t="shared" si="133"/>
        <v/>
      </c>
      <c r="H590" s="48"/>
      <c r="I590" s="17"/>
      <c r="J590" s="140" t="str">
        <f t="shared" si="134"/>
        <v/>
      </c>
      <c r="K590" s="112"/>
      <c r="L590" s="108"/>
      <c r="M590" s="108"/>
      <c r="N590" s="108"/>
      <c r="O590" s="18" t="str" cm="1">
        <f t="array" ref="O590">IF(K590="","",IF($O$11="Bester",LARGE(K590:N590,1),IF(AND(M590="",N590=""),"",SUM(LARGE(K590:N590,{1;2;3})))))</f>
        <v/>
      </c>
      <c r="P590" s="140" t="str">
        <f t="shared" si="135"/>
        <v/>
      </c>
      <c r="Q590" s="112"/>
      <c r="R590" s="114"/>
      <c r="S590" s="114"/>
      <c r="T590" s="114"/>
      <c r="U590" s="19" t="str" cm="1">
        <f t="array" ref="U590">IF(Q590="","",IF($U$11="Bester",LARGE(Q590:T590,1),IF(AND(S590="",T590=""),"",SUM(LARGE(Q590:T590,{1;2;3})))))</f>
        <v/>
      </c>
      <c r="V590" s="140" t="str">
        <f t="shared" si="136"/>
        <v/>
      </c>
      <c r="W590" s="17"/>
      <c r="X590" s="140" t="str">
        <f t="shared" si="137"/>
        <v/>
      </c>
      <c r="Y590" s="21"/>
      <c r="Z590" s="26" t="str">
        <f t="shared" si="129"/>
        <v/>
      </c>
      <c r="AA590" s="27" t="str">
        <f t="shared" si="130"/>
        <v/>
      </c>
      <c r="AB590" s="27" t="str">
        <f t="shared" si="131"/>
        <v/>
      </c>
      <c r="AC590" s="25" t="str">
        <f t="shared" si="132"/>
        <v/>
      </c>
      <c r="AD590" s="19" t="str">
        <f t="shared" si="138"/>
        <v/>
      </c>
      <c r="AE590" s="142" t="str">
        <f t="shared" si="139"/>
        <v/>
      </c>
      <c r="AF590" s="28" t="str">
        <f t="shared" si="140"/>
        <v/>
      </c>
      <c r="AG590" s="29" t="str">
        <f t="shared" si="141"/>
        <v/>
      </c>
      <c r="AH590" s="30" t="str">
        <f t="shared" si="142"/>
        <v/>
      </c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</row>
    <row r="591" spans="2:49" ht="18" customHeight="1" x14ac:dyDescent="0.2">
      <c r="B591" s="106">
        <v>580</v>
      </c>
      <c r="C591" s="153"/>
      <c r="D591" s="184"/>
      <c r="E591" s="184"/>
      <c r="F591" s="185"/>
      <c r="G591" s="166" t="str">
        <f t="shared" si="133"/>
        <v/>
      </c>
      <c r="H591" s="48"/>
      <c r="I591" s="17"/>
      <c r="J591" s="140" t="str">
        <f t="shared" si="134"/>
        <v/>
      </c>
      <c r="K591" s="112"/>
      <c r="L591" s="108"/>
      <c r="M591" s="108"/>
      <c r="N591" s="108"/>
      <c r="O591" s="18" t="str" cm="1">
        <f t="array" ref="O591">IF(K591="","",IF($O$11="Bester",LARGE(K591:N591,1),IF(AND(M591="",N591=""),"",SUM(LARGE(K591:N591,{1;2;3})))))</f>
        <v/>
      </c>
      <c r="P591" s="140" t="str">
        <f t="shared" si="135"/>
        <v/>
      </c>
      <c r="Q591" s="112"/>
      <c r="R591" s="114"/>
      <c r="S591" s="114"/>
      <c r="T591" s="114"/>
      <c r="U591" s="19" t="str" cm="1">
        <f t="array" ref="U591">IF(Q591="","",IF($U$11="Bester",LARGE(Q591:T591,1),IF(AND(S591="",T591=""),"",SUM(LARGE(Q591:T591,{1;2;3})))))</f>
        <v/>
      </c>
      <c r="V591" s="140" t="str">
        <f t="shared" si="136"/>
        <v/>
      </c>
      <c r="W591" s="17"/>
      <c r="X591" s="140" t="str">
        <f t="shared" si="137"/>
        <v/>
      </c>
      <c r="Y591" s="21"/>
      <c r="Z591" s="26" t="str">
        <f t="shared" si="129"/>
        <v/>
      </c>
      <c r="AA591" s="27" t="str">
        <f t="shared" si="130"/>
        <v/>
      </c>
      <c r="AB591" s="27" t="str">
        <f t="shared" si="131"/>
        <v/>
      </c>
      <c r="AC591" s="25" t="str">
        <f t="shared" si="132"/>
        <v/>
      </c>
      <c r="AD591" s="19" t="str">
        <f t="shared" si="138"/>
        <v/>
      </c>
      <c r="AE591" s="142" t="str">
        <f t="shared" si="139"/>
        <v/>
      </c>
      <c r="AF591" s="28" t="str">
        <f t="shared" si="140"/>
        <v/>
      </c>
      <c r="AG591" s="29" t="str">
        <f t="shared" si="141"/>
        <v/>
      </c>
      <c r="AH591" s="30" t="str">
        <f t="shared" si="142"/>
        <v/>
      </c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</row>
    <row r="592" spans="2:49" ht="18" customHeight="1" x14ac:dyDescent="0.2">
      <c r="B592" s="106">
        <v>581</v>
      </c>
      <c r="C592" s="153"/>
      <c r="D592" s="184"/>
      <c r="E592" s="184"/>
      <c r="F592" s="185"/>
      <c r="G592" s="166" t="str">
        <f t="shared" si="133"/>
        <v/>
      </c>
      <c r="H592" s="48"/>
      <c r="I592" s="17"/>
      <c r="J592" s="140" t="str">
        <f t="shared" si="134"/>
        <v/>
      </c>
      <c r="K592" s="112"/>
      <c r="L592" s="108"/>
      <c r="M592" s="108"/>
      <c r="N592" s="108"/>
      <c r="O592" s="18" t="str" cm="1">
        <f t="array" ref="O592">IF(K592="","",IF($O$11="Bester",LARGE(K592:N592,1),IF(AND(M592="",N592=""),"",SUM(LARGE(K592:N592,{1;2;3})))))</f>
        <v/>
      </c>
      <c r="P592" s="140" t="str">
        <f t="shared" si="135"/>
        <v/>
      </c>
      <c r="Q592" s="112"/>
      <c r="R592" s="114"/>
      <c r="S592" s="114"/>
      <c r="T592" s="114"/>
      <c r="U592" s="19" t="str" cm="1">
        <f t="array" ref="U592">IF(Q592="","",IF($U$11="Bester",LARGE(Q592:T592,1),IF(AND(S592="",T592=""),"",SUM(LARGE(Q592:T592,{1;2;3})))))</f>
        <v/>
      </c>
      <c r="V592" s="140" t="str">
        <f t="shared" si="136"/>
        <v/>
      </c>
      <c r="W592" s="17"/>
      <c r="X592" s="140" t="str">
        <f t="shared" si="137"/>
        <v/>
      </c>
      <c r="Y592" s="21"/>
      <c r="Z592" s="26" t="str">
        <f t="shared" si="129"/>
        <v/>
      </c>
      <c r="AA592" s="27" t="str">
        <f t="shared" si="130"/>
        <v/>
      </c>
      <c r="AB592" s="27" t="str">
        <f t="shared" si="131"/>
        <v/>
      </c>
      <c r="AC592" s="25" t="str">
        <f t="shared" si="132"/>
        <v/>
      </c>
      <c r="AD592" s="19" t="str">
        <f t="shared" si="138"/>
        <v/>
      </c>
      <c r="AE592" s="142" t="str">
        <f t="shared" si="139"/>
        <v/>
      </c>
      <c r="AF592" s="28" t="str">
        <f t="shared" si="140"/>
        <v/>
      </c>
      <c r="AG592" s="29" t="str">
        <f t="shared" si="141"/>
        <v/>
      </c>
      <c r="AH592" s="30" t="str">
        <f t="shared" si="142"/>
        <v/>
      </c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</row>
    <row r="593" spans="2:49" ht="18" customHeight="1" x14ac:dyDescent="0.2">
      <c r="B593" s="106">
        <v>582</v>
      </c>
      <c r="C593" s="153"/>
      <c r="D593" s="184"/>
      <c r="E593" s="184"/>
      <c r="F593" s="185"/>
      <c r="G593" s="166" t="str">
        <f t="shared" si="133"/>
        <v/>
      </c>
      <c r="H593" s="48"/>
      <c r="I593" s="17"/>
      <c r="J593" s="140" t="str">
        <f t="shared" si="134"/>
        <v/>
      </c>
      <c r="K593" s="112"/>
      <c r="L593" s="108"/>
      <c r="M593" s="108"/>
      <c r="N593" s="108"/>
      <c r="O593" s="18" t="str" cm="1">
        <f t="array" ref="O593">IF(K593="","",IF($O$11="Bester",LARGE(K593:N593,1),IF(AND(M593="",N593=""),"",SUM(LARGE(K593:N593,{1;2;3})))))</f>
        <v/>
      </c>
      <c r="P593" s="140" t="str">
        <f t="shared" si="135"/>
        <v/>
      </c>
      <c r="Q593" s="112"/>
      <c r="R593" s="114"/>
      <c r="S593" s="114"/>
      <c r="T593" s="114"/>
      <c r="U593" s="19" t="str" cm="1">
        <f t="array" ref="U593">IF(Q593="","",IF($U$11="Bester",LARGE(Q593:T593,1),IF(AND(S593="",T593=""),"",SUM(LARGE(Q593:T593,{1;2;3})))))</f>
        <v/>
      </c>
      <c r="V593" s="140" t="str">
        <f t="shared" si="136"/>
        <v/>
      </c>
      <c r="W593" s="17"/>
      <c r="X593" s="140" t="str">
        <f t="shared" si="137"/>
        <v/>
      </c>
      <c r="Y593" s="21"/>
      <c r="Z593" s="26" t="str">
        <f t="shared" si="129"/>
        <v/>
      </c>
      <c r="AA593" s="27" t="str">
        <f t="shared" si="130"/>
        <v/>
      </c>
      <c r="AB593" s="27" t="str">
        <f t="shared" si="131"/>
        <v/>
      </c>
      <c r="AC593" s="25" t="str">
        <f t="shared" si="132"/>
        <v/>
      </c>
      <c r="AD593" s="19" t="str">
        <f t="shared" si="138"/>
        <v/>
      </c>
      <c r="AE593" s="142" t="str">
        <f t="shared" si="139"/>
        <v/>
      </c>
      <c r="AF593" s="28" t="str">
        <f t="shared" si="140"/>
        <v/>
      </c>
      <c r="AG593" s="29" t="str">
        <f t="shared" si="141"/>
        <v/>
      </c>
      <c r="AH593" s="30" t="str">
        <f t="shared" si="142"/>
        <v/>
      </c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</row>
    <row r="594" spans="2:49" ht="18" customHeight="1" x14ac:dyDescent="0.2">
      <c r="B594" s="106">
        <v>583</v>
      </c>
      <c r="C594" s="153"/>
      <c r="D594" s="184"/>
      <c r="E594" s="184"/>
      <c r="F594" s="185"/>
      <c r="G594" s="166" t="str">
        <f t="shared" si="133"/>
        <v/>
      </c>
      <c r="H594" s="48"/>
      <c r="I594" s="17"/>
      <c r="J594" s="140" t="str">
        <f t="shared" si="134"/>
        <v/>
      </c>
      <c r="K594" s="112"/>
      <c r="L594" s="108"/>
      <c r="M594" s="108"/>
      <c r="N594" s="108"/>
      <c r="O594" s="18" t="str" cm="1">
        <f t="array" ref="O594">IF(K594="","",IF($O$11="Bester",LARGE(K594:N594,1),IF(AND(M594="",N594=""),"",SUM(LARGE(K594:N594,{1;2;3})))))</f>
        <v/>
      </c>
      <c r="P594" s="140" t="str">
        <f t="shared" si="135"/>
        <v/>
      </c>
      <c r="Q594" s="112"/>
      <c r="R594" s="114"/>
      <c r="S594" s="114"/>
      <c r="T594" s="114"/>
      <c r="U594" s="19" t="str" cm="1">
        <f t="array" ref="U594">IF(Q594="","",IF($U$11="Bester",LARGE(Q594:T594,1),IF(AND(S594="",T594=""),"",SUM(LARGE(Q594:T594,{1;2;3})))))</f>
        <v/>
      </c>
      <c r="V594" s="140" t="str">
        <f t="shared" si="136"/>
        <v/>
      </c>
      <c r="W594" s="17"/>
      <c r="X594" s="140" t="str">
        <f t="shared" si="137"/>
        <v/>
      </c>
      <c r="Y594" s="21"/>
      <c r="Z594" s="26" t="str">
        <f t="shared" si="129"/>
        <v/>
      </c>
      <c r="AA594" s="27" t="str">
        <f t="shared" si="130"/>
        <v/>
      </c>
      <c r="AB594" s="27" t="str">
        <f t="shared" si="131"/>
        <v/>
      </c>
      <c r="AC594" s="25" t="str">
        <f t="shared" si="132"/>
        <v/>
      </c>
      <c r="AD594" s="19" t="str">
        <f t="shared" si="138"/>
        <v/>
      </c>
      <c r="AE594" s="142" t="str">
        <f t="shared" si="139"/>
        <v/>
      </c>
      <c r="AF594" s="28" t="str">
        <f t="shared" si="140"/>
        <v/>
      </c>
      <c r="AG594" s="29" t="str">
        <f t="shared" si="141"/>
        <v/>
      </c>
      <c r="AH594" s="30" t="str">
        <f t="shared" si="142"/>
        <v/>
      </c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</row>
    <row r="595" spans="2:49" ht="18" customHeight="1" x14ac:dyDescent="0.2">
      <c r="B595" s="106">
        <v>584</v>
      </c>
      <c r="C595" s="153"/>
      <c r="D595" s="184"/>
      <c r="E595" s="184"/>
      <c r="F595" s="185"/>
      <c r="G595" s="166" t="str">
        <f t="shared" si="133"/>
        <v/>
      </c>
      <c r="H595" s="48"/>
      <c r="I595" s="17"/>
      <c r="J595" s="140" t="str">
        <f t="shared" si="134"/>
        <v/>
      </c>
      <c r="K595" s="112"/>
      <c r="L595" s="108"/>
      <c r="M595" s="108"/>
      <c r="N595" s="108"/>
      <c r="O595" s="18" t="str" cm="1">
        <f t="array" ref="O595">IF(K595="","",IF($O$11="Bester",LARGE(K595:N595,1),IF(AND(M595="",N595=""),"",SUM(LARGE(K595:N595,{1;2;3})))))</f>
        <v/>
      </c>
      <c r="P595" s="140" t="str">
        <f t="shared" si="135"/>
        <v/>
      </c>
      <c r="Q595" s="112"/>
      <c r="R595" s="114"/>
      <c r="S595" s="114"/>
      <c r="T595" s="114"/>
      <c r="U595" s="19" t="str" cm="1">
        <f t="array" ref="U595">IF(Q595="","",IF($U$11="Bester",LARGE(Q595:T595,1),IF(AND(S595="",T595=""),"",SUM(LARGE(Q595:T595,{1;2;3})))))</f>
        <v/>
      </c>
      <c r="V595" s="140" t="str">
        <f t="shared" si="136"/>
        <v/>
      </c>
      <c r="W595" s="17"/>
      <c r="X595" s="140" t="str">
        <f t="shared" si="137"/>
        <v/>
      </c>
      <c r="Y595" s="21"/>
      <c r="Z595" s="26" t="str">
        <f t="shared" si="129"/>
        <v/>
      </c>
      <c r="AA595" s="27" t="str">
        <f t="shared" si="130"/>
        <v/>
      </c>
      <c r="AB595" s="27" t="str">
        <f t="shared" si="131"/>
        <v/>
      </c>
      <c r="AC595" s="25" t="str">
        <f t="shared" si="132"/>
        <v/>
      </c>
      <c r="AD595" s="19" t="str">
        <f t="shared" si="138"/>
        <v/>
      </c>
      <c r="AE595" s="142" t="str">
        <f t="shared" si="139"/>
        <v/>
      </c>
      <c r="AF595" s="28" t="str">
        <f t="shared" si="140"/>
        <v/>
      </c>
      <c r="AG595" s="29" t="str">
        <f t="shared" si="141"/>
        <v/>
      </c>
      <c r="AH595" s="30" t="str">
        <f t="shared" si="142"/>
        <v/>
      </c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</row>
    <row r="596" spans="2:49" ht="18" customHeight="1" x14ac:dyDescent="0.2">
      <c r="B596" s="106">
        <v>585</v>
      </c>
      <c r="C596" s="153"/>
      <c r="D596" s="184"/>
      <c r="E596" s="184"/>
      <c r="F596" s="185"/>
      <c r="G596" s="166" t="str">
        <f t="shared" si="133"/>
        <v/>
      </c>
      <c r="H596" s="48"/>
      <c r="I596" s="17"/>
      <c r="J596" s="140" t="str">
        <f t="shared" si="134"/>
        <v/>
      </c>
      <c r="K596" s="112"/>
      <c r="L596" s="108"/>
      <c r="M596" s="108"/>
      <c r="N596" s="108"/>
      <c r="O596" s="18" t="str" cm="1">
        <f t="array" ref="O596">IF(K596="","",IF($O$11="Bester",LARGE(K596:N596,1),IF(AND(M596="",N596=""),"",SUM(LARGE(K596:N596,{1;2;3})))))</f>
        <v/>
      </c>
      <c r="P596" s="140" t="str">
        <f t="shared" si="135"/>
        <v/>
      </c>
      <c r="Q596" s="112"/>
      <c r="R596" s="114"/>
      <c r="S596" s="114"/>
      <c r="T596" s="114"/>
      <c r="U596" s="19" t="str" cm="1">
        <f t="array" ref="U596">IF(Q596="","",IF($U$11="Bester",LARGE(Q596:T596,1),IF(AND(S596="",T596=""),"",SUM(LARGE(Q596:T596,{1;2;3})))))</f>
        <v/>
      </c>
      <c r="V596" s="140" t="str">
        <f t="shared" si="136"/>
        <v/>
      </c>
      <c r="W596" s="17"/>
      <c r="X596" s="140" t="str">
        <f t="shared" si="137"/>
        <v/>
      </c>
      <c r="Y596" s="21"/>
      <c r="Z596" s="26" t="str">
        <f t="shared" si="129"/>
        <v/>
      </c>
      <c r="AA596" s="27" t="str">
        <f t="shared" si="130"/>
        <v/>
      </c>
      <c r="AB596" s="27" t="str">
        <f t="shared" si="131"/>
        <v/>
      </c>
      <c r="AC596" s="25" t="str">
        <f t="shared" si="132"/>
        <v/>
      </c>
      <c r="AD596" s="19" t="str">
        <f t="shared" si="138"/>
        <v/>
      </c>
      <c r="AE596" s="142" t="str">
        <f t="shared" si="139"/>
        <v/>
      </c>
      <c r="AF596" s="28" t="str">
        <f t="shared" si="140"/>
        <v/>
      </c>
      <c r="AG596" s="29" t="str">
        <f t="shared" si="141"/>
        <v/>
      </c>
      <c r="AH596" s="30" t="str">
        <f t="shared" si="142"/>
        <v/>
      </c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</row>
    <row r="597" spans="2:49" ht="18" customHeight="1" x14ac:dyDescent="0.2">
      <c r="B597" s="106">
        <v>586</v>
      </c>
      <c r="C597" s="153"/>
      <c r="D597" s="184"/>
      <c r="E597" s="184"/>
      <c r="F597" s="185"/>
      <c r="G597" s="166" t="str">
        <f t="shared" si="133"/>
        <v/>
      </c>
      <c r="H597" s="48"/>
      <c r="I597" s="17"/>
      <c r="J597" s="140" t="str">
        <f t="shared" si="134"/>
        <v/>
      </c>
      <c r="K597" s="112"/>
      <c r="L597" s="108"/>
      <c r="M597" s="108"/>
      <c r="N597" s="108"/>
      <c r="O597" s="18" t="str" cm="1">
        <f t="array" ref="O597">IF(K597="","",IF($O$11="Bester",LARGE(K597:N597,1),IF(AND(M597="",N597=""),"",SUM(LARGE(K597:N597,{1;2;3})))))</f>
        <v/>
      </c>
      <c r="P597" s="140" t="str">
        <f t="shared" si="135"/>
        <v/>
      </c>
      <c r="Q597" s="112"/>
      <c r="R597" s="114"/>
      <c r="S597" s="114"/>
      <c r="T597" s="114"/>
      <c r="U597" s="19" t="str" cm="1">
        <f t="array" ref="U597">IF(Q597="","",IF($U$11="Bester",LARGE(Q597:T597,1),IF(AND(S597="",T597=""),"",SUM(LARGE(Q597:T597,{1;2;3})))))</f>
        <v/>
      </c>
      <c r="V597" s="140" t="str">
        <f t="shared" si="136"/>
        <v/>
      </c>
      <c r="W597" s="17"/>
      <c r="X597" s="140" t="str">
        <f t="shared" si="137"/>
        <v/>
      </c>
      <c r="Y597" s="21"/>
      <c r="Z597" s="26" t="str">
        <f t="shared" si="129"/>
        <v/>
      </c>
      <c r="AA597" s="27" t="str">
        <f t="shared" si="130"/>
        <v/>
      </c>
      <c r="AB597" s="27" t="str">
        <f t="shared" si="131"/>
        <v/>
      </c>
      <c r="AC597" s="25" t="str">
        <f t="shared" si="132"/>
        <v/>
      </c>
      <c r="AD597" s="19" t="str">
        <f t="shared" si="138"/>
        <v/>
      </c>
      <c r="AE597" s="142" t="str">
        <f t="shared" si="139"/>
        <v/>
      </c>
      <c r="AF597" s="28" t="str">
        <f t="shared" si="140"/>
        <v/>
      </c>
      <c r="AG597" s="29" t="str">
        <f t="shared" si="141"/>
        <v/>
      </c>
      <c r="AH597" s="30" t="str">
        <f t="shared" si="142"/>
        <v/>
      </c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</row>
    <row r="598" spans="2:49" ht="18" customHeight="1" x14ac:dyDescent="0.2">
      <c r="B598" s="106">
        <v>587</v>
      </c>
      <c r="C598" s="153"/>
      <c r="D598" s="184"/>
      <c r="E598" s="184"/>
      <c r="F598" s="185"/>
      <c r="G598" s="166" t="str">
        <f t="shared" si="133"/>
        <v/>
      </c>
      <c r="H598" s="48"/>
      <c r="I598" s="17"/>
      <c r="J598" s="140" t="str">
        <f t="shared" si="134"/>
        <v/>
      </c>
      <c r="K598" s="112"/>
      <c r="L598" s="108"/>
      <c r="M598" s="108"/>
      <c r="N598" s="108"/>
      <c r="O598" s="18" t="str" cm="1">
        <f t="array" ref="O598">IF(K598="","",IF($O$11="Bester",LARGE(K598:N598,1),IF(AND(M598="",N598=""),"",SUM(LARGE(K598:N598,{1;2;3})))))</f>
        <v/>
      </c>
      <c r="P598" s="140" t="str">
        <f t="shared" si="135"/>
        <v/>
      </c>
      <c r="Q598" s="112"/>
      <c r="R598" s="114"/>
      <c r="S598" s="114"/>
      <c r="T598" s="114"/>
      <c r="U598" s="19" t="str" cm="1">
        <f t="array" ref="U598">IF(Q598="","",IF($U$11="Bester",LARGE(Q598:T598,1),IF(AND(S598="",T598=""),"",SUM(LARGE(Q598:T598,{1;2;3})))))</f>
        <v/>
      </c>
      <c r="V598" s="140" t="str">
        <f t="shared" si="136"/>
        <v/>
      </c>
      <c r="W598" s="17"/>
      <c r="X598" s="140" t="str">
        <f t="shared" si="137"/>
        <v/>
      </c>
      <c r="Y598" s="21"/>
      <c r="Z598" s="26" t="str">
        <f t="shared" si="129"/>
        <v/>
      </c>
      <c r="AA598" s="27" t="str">
        <f t="shared" si="130"/>
        <v/>
      </c>
      <c r="AB598" s="27" t="str">
        <f t="shared" si="131"/>
        <v/>
      </c>
      <c r="AC598" s="25" t="str">
        <f t="shared" si="132"/>
        <v/>
      </c>
      <c r="AD598" s="19" t="str">
        <f t="shared" si="138"/>
        <v/>
      </c>
      <c r="AE598" s="142" t="str">
        <f t="shared" si="139"/>
        <v/>
      </c>
      <c r="AF598" s="28" t="str">
        <f t="shared" si="140"/>
        <v/>
      </c>
      <c r="AG598" s="29" t="str">
        <f t="shared" si="141"/>
        <v/>
      </c>
      <c r="AH598" s="30" t="str">
        <f t="shared" si="142"/>
        <v/>
      </c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</row>
    <row r="599" spans="2:49" ht="18" customHeight="1" x14ac:dyDescent="0.2">
      <c r="B599" s="106">
        <v>588</v>
      </c>
      <c r="C599" s="153"/>
      <c r="D599" s="184"/>
      <c r="E599" s="184"/>
      <c r="F599" s="185"/>
      <c r="G599" s="166" t="str">
        <f t="shared" si="133"/>
        <v/>
      </c>
      <c r="H599" s="48"/>
      <c r="I599" s="17"/>
      <c r="J599" s="140" t="str">
        <f t="shared" si="134"/>
        <v/>
      </c>
      <c r="K599" s="112"/>
      <c r="L599" s="108"/>
      <c r="M599" s="108"/>
      <c r="N599" s="108"/>
      <c r="O599" s="18" t="str" cm="1">
        <f t="array" ref="O599">IF(K599="","",IF($O$11="Bester",LARGE(K599:N599,1),IF(AND(M599="",N599=""),"",SUM(LARGE(K599:N599,{1;2;3})))))</f>
        <v/>
      </c>
      <c r="P599" s="140" t="str">
        <f t="shared" si="135"/>
        <v/>
      </c>
      <c r="Q599" s="112"/>
      <c r="R599" s="114"/>
      <c r="S599" s="114"/>
      <c r="T599" s="114"/>
      <c r="U599" s="19" t="str" cm="1">
        <f t="array" ref="U599">IF(Q599="","",IF($U$11="Bester",LARGE(Q599:T599,1),IF(AND(S599="",T599=""),"",SUM(LARGE(Q599:T599,{1;2;3})))))</f>
        <v/>
      </c>
      <c r="V599" s="140" t="str">
        <f t="shared" si="136"/>
        <v/>
      </c>
      <c r="W599" s="17"/>
      <c r="X599" s="140" t="str">
        <f t="shared" si="137"/>
        <v/>
      </c>
      <c r="Y599" s="21"/>
      <c r="Z599" s="26" t="str">
        <f t="shared" si="129"/>
        <v/>
      </c>
      <c r="AA599" s="27" t="str">
        <f t="shared" si="130"/>
        <v/>
      </c>
      <c r="AB599" s="27" t="str">
        <f t="shared" si="131"/>
        <v/>
      </c>
      <c r="AC599" s="25" t="str">
        <f t="shared" si="132"/>
        <v/>
      </c>
      <c r="AD599" s="19" t="str">
        <f t="shared" si="138"/>
        <v/>
      </c>
      <c r="AE599" s="142" t="str">
        <f t="shared" si="139"/>
        <v/>
      </c>
      <c r="AF599" s="28" t="str">
        <f t="shared" si="140"/>
        <v/>
      </c>
      <c r="AG599" s="29" t="str">
        <f t="shared" si="141"/>
        <v/>
      </c>
      <c r="AH599" s="30" t="str">
        <f t="shared" si="142"/>
        <v/>
      </c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</row>
    <row r="600" spans="2:49" ht="18" customHeight="1" x14ac:dyDescent="0.2">
      <c r="B600" s="106">
        <v>589</v>
      </c>
      <c r="C600" s="153"/>
      <c r="D600" s="184"/>
      <c r="E600" s="184"/>
      <c r="F600" s="185"/>
      <c r="G600" s="166" t="str">
        <f t="shared" si="133"/>
        <v/>
      </c>
      <c r="H600" s="48"/>
      <c r="I600" s="17"/>
      <c r="J600" s="140" t="str">
        <f t="shared" si="134"/>
        <v/>
      </c>
      <c r="K600" s="112"/>
      <c r="L600" s="108"/>
      <c r="M600" s="108"/>
      <c r="N600" s="108"/>
      <c r="O600" s="18" t="str" cm="1">
        <f t="array" ref="O600">IF(K600="","",IF($O$11="Bester",LARGE(K600:N600,1),IF(AND(M600="",N600=""),"",SUM(LARGE(K600:N600,{1;2;3})))))</f>
        <v/>
      </c>
      <c r="P600" s="140" t="str">
        <f t="shared" si="135"/>
        <v/>
      </c>
      <c r="Q600" s="112"/>
      <c r="R600" s="114"/>
      <c r="S600" s="114"/>
      <c r="T600" s="114"/>
      <c r="U600" s="19" t="str" cm="1">
        <f t="array" ref="U600">IF(Q600="","",IF($U$11="Bester",LARGE(Q600:T600,1),IF(AND(S600="",T600=""),"",SUM(LARGE(Q600:T600,{1;2;3})))))</f>
        <v/>
      </c>
      <c r="V600" s="140" t="str">
        <f t="shared" si="136"/>
        <v/>
      </c>
      <c r="W600" s="17"/>
      <c r="X600" s="140" t="str">
        <f t="shared" si="137"/>
        <v/>
      </c>
      <c r="Y600" s="21"/>
      <c r="Z600" s="26" t="str">
        <f t="shared" si="129"/>
        <v/>
      </c>
      <c r="AA600" s="27" t="str">
        <f t="shared" si="130"/>
        <v/>
      </c>
      <c r="AB600" s="27" t="str">
        <f t="shared" si="131"/>
        <v/>
      </c>
      <c r="AC600" s="25" t="str">
        <f t="shared" si="132"/>
        <v/>
      </c>
      <c r="AD600" s="19" t="str">
        <f t="shared" si="138"/>
        <v/>
      </c>
      <c r="AE600" s="142" t="str">
        <f t="shared" si="139"/>
        <v/>
      </c>
      <c r="AF600" s="28" t="str">
        <f t="shared" si="140"/>
        <v/>
      </c>
      <c r="AG600" s="29" t="str">
        <f t="shared" si="141"/>
        <v/>
      </c>
      <c r="AH600" s="30" t="str">
        <f t="shared" si="142"/>
        <v/>
      </c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</row>
    <row r="601" spans="2:49" ht="18" customHeight="1" x14ac:dyDescent="0.2">
      <c r="B601" s="106">
        <v>590</v>
      </c>
      <c r="C601" s="153"/>
      <c r="D601" s="184"/>
      <c r="E601" s="184"/>
      <c r="F601" s="185"/>
      <c r="G601" s="166" t="str">
        <f t="shared" si="133"/>
        <v/>
      </c>
      <c r="H601" s="48"/>
      <c r="I601" s="17"/>
      <c r="J601" s="140" t="str">
        <f t="shared" si="134"/>
        <v/>
      </c>
      <c r="K601" s="112"/>
      <c r="L601" s="108"/>
      <c r="M601" s="108"/>
      <c r="N601" s="108"/>
      <c r="O601" s="18" t="str" cm="1">
        <f t="array" ref="O601">IF(K601="","",IF($O$11="Bester",LARGE(K601:N601,1),IF(AND(M601="",N601=""),"",SUM(LARGE(K601:N601,{1;2;3})))))</f>
        <v/>
      </c>
      <c r="P601" s="140" t="str">
        <f t="shared" si="135"/>
        <v/>
      </c>
      <c r="Q601" s="112"/>
      <c r="R601" s="114"/>
      <c r="S601" s="114"/>
      <c r="T601" s="114"/>
      <c r="U601" s="19" t="str" cm="1">
        <f t="array" ref="U601">IF(Q601="","",IF($U$11="Bester",LARGE(Q601:T601,1),IF(AND(S601="",T601=""),"",SUM(LARGE(Q601:T601,{1;2;3})))))</f>
        <v/>
      </c>
      <c r="V601" s="140" t="str">
        <f t="shared" si="136"/>
        <v/>
      </c>
      <c r="W601" s="17"/>
      <c r="X601" s="140" t="str">
        <f t="shared" si="137"/>
        <v/>
      </c>
      <c r="Y601" s="21"/>
      <c r="Z601" s="26" t="str">
        <f t="shared" si="129"/>
        <v/>
      </c>
      <c r="AA601" s="27" t="str">
        <f t="shared" si="130"/>
        <v/>
      </c>
      <c r="AB601" s="27" t="str">
        <f t="shared" si="131"/>
        <v/>
      </c>
      <c r="AC601" s="25" t="str">
        <f t="shared" si="132"/>
        <v/>
      </c>
      <c r="AD601" s="19" t="str">
        <f t="shared" si="138"/>
        <v/>
      </c>
      <c r="AE601" s="142" t="str">
        <f t="shared" si="139"/>
        <v/>
      </c>
      <c r="AF601" s="28" t="str">
        <f t="shared" si="140"/>
        <v/>
      </c>
      <c r="AG601" s="29" t="str">
        <f t="shared" si="141"/>
        <v/>
      </c>
      <c r="AH601" s="30" t="str">
        <f t="shared" si="142"/>
        <v/>
      </c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</row>
    <row r="602" spans="2:49" ht="18" customHeight="1" x14ac:dyDescent="0.2">
      <c r="B602" s="106">
        <v>591</v>
      </c>
      <c r="C602" s="153"/>
      <c r="D602" s="184"/>
      <c r="E602" s="184"/>
      <c r="F602" s="185"/>
      <c r="G602" s="166" t="str">
        <f t="shared" si="133"/>
        <v/>
      </c>
      <c r="H602" s="48"/>
      <c r="I602" s="17"/>
      <c r="J602" s="140" t="str">
        <f t="shared" si="134"/>
        <v/>
      </c>
      <c r="K602" s="112"/>
      <c r="L602" s="108"/>
      <c r="M602" s="108"/>
      <c r="N602" s="108"/>
      <c r="O602" s="18" t="str" cm="1">
        <f t="array" ref="O602">IF(K602="","",IF($O$11="Bester",LARGE(K602:N602,1),IF(AND(M602="",N602=""),"",SUM(LARGE(K602:N602,{1;2;3})))))</f>
        <v/>
      </c>
      <c r="P602" s="140" t="str">
        <f t="shared" si="135"/>
        <v/>
      </c>
      <c r="Q602" s="112"/>
      <c r="R602" s="114"/>
      <c r="S602" s="114"/>
      <c r="T602" s="114"/>
      <c r="U602" s="19" t="str" cm="1">
        <f t="array" ref="U602">IF(Q602="","",IF($U$11="Bester",LARGE(Q602:T602,1),IF(AND(S602="",T602=""),"",SUM(LARGE(Q602:T602,{1;2;3})))))</f>
        <v/>
      </c>
      <c r="V602" s="140" t="str">
        <f t="shared" si="136"/>
        <v/>
      </c>
      <c r="W602" s="17"/>
      <c r="X602" s="140" t="str">
        <f t="shared" si="137"/>
        <v/>
      </c>
      <c r="Y602" s="21"/>
      <c r="Z602" s="26" t="str">
        <f t="shared" si="129"/>
        <v/>
      </c>
      <c r="AA602" s="27" t="str">
        <f t="shared" si="130"/>
        <v/>
      </c>
      <c r="AB602" s="27" t="str">
        <f t="shared" si="131"/>
        <v/>
      </c>
      <c r="AC602" s="25" t="str">
        <f t="shared" si="132"/>
        <v/>
      </c>
      <c r="AD602" s="19" t="str">
        <f t="shared" si="138"/>
        <v/>
      </c>
      <c r="AE602" s="142" t="str">
        <f t="shared" si="139"/>
        <v/>
      </c>
      <c r="AF602" s="28" t="str">
        <f t="shared" si="140"/>
        <v/>
      </c>
      <c r="AG602" s="29" t="str">
        <f t="shared" si="141"/>
        <v/>
      </c>
      <c r="AH602" s="30" t="str">
        <f t="shared" si="142"/>
        <v/>
      </c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</row>
    <row r="603" spans="2:49" ht="18" customHeight="1" x14ac:dyDescent="0.2">
      <c r="B603" s="106">
        <v>592</v>
      </c>
      <c r="C603" s="153"/>
      <c r="D603" s="184"/>
      <c r="E603" s="184"/>
      <c r="F603" s="185"/>
      <c r="G603" s="166" t="str">
        <f t="shared" si="133"/>
        <v/>
      </c>
      <c r="H603" s="48"/>
      <c r="I603" s="17"/>
      <c r="J603" s="140" t="str">
        <f t="shared" si="134"/>
        <v/>
      </c>
      <c r="K603" s="112"/>
      <c r="L603" s="108"/>
      <c r="M603" s="108"/>
      <c r="N603" s="108"/>
      <c r="O603" s="18" t="str" cm="1">
        <f t="array" ref="O603">IF(K603="","",IF($O$11="Bester",LARGE(K603:N603,1),IF(AND(M603="",N603=""),"",SUM(LARGE(K603:N603,{1;2;3})))))</f>
        <v/>
      </c>
      <c r="P603" s="140" t="str">
        <f t="shared" si="135"/>
        <v/>
      </c>
      <c r="Q603" s="112"/>
      <c r="R603" s="114"/>
      <c r="S603" s="114"/>
      <c r="T603" s="114"/>
      <c r="U603" s="19" t="str" cm="1">
        <f t="array" ref="U603">IF(Q603="","",IF($U$11="Bester",LARGE(Q603:T603,1),IF(AND(S603="",T603=""),"",SUM(LARGE(Q603:T603,{1;2;3})))))</f>
        <v/>
      </c>
      <c r="V603" s="140" t="str">
        <f t="shared" si="136"/>
        <v/>
      </c>
      <c r="W603" s="17"/>
      <c r="X603" s="140" t="str">
        <f t="shared" si="137"/>
        <v/>
      </c>
      <c r="Y603" s="21"/>
      <c r="Z603" s="26" t="str">
        <f t="shared" si="129"/>
        <v/>
      </c>
      <c r="AA603" s="27" t="str">
        <f t="shared" si="130"/>
        <v/>
      </c>
      <c r="AB603" s="27" t="str">
        <f t="shared" si="131"/>
        <v/>
      </c>
      <c r="AC603" s="25" t="str">
        <f t="shared" si="132"/>
        <v/>
      </c>
      <c r="AD603" s="19" t="str">
        <f t="shared" si="138"/>
        <v/>
      </c>
      <c r="AE603" s="142" t="str">
        <f t="shared" si="139"/>
        <v/>
      </c>
      <c r="AF603" s="28" t="str">
        <f t="shared" si="140"/>
        <v/>
      </c>
      <c r="AG603" s="29" t="str">
        <f t="shared" si="141"/>
        <v/>
      </c>
      <c r="AH603" s="30" t="str">
        <f t="shared" si="142"/>
        <v/>
      </c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</row>
    <row r="604" spans="2:49" ht="18" customHeight="1" x14ac:dyDescent="0.2">
      <c r="B604" s="106">
        <v>593</v>
      </c>
      <c r="C604" s="153"/>
      <c r="D604" s="184"/>
      <c r="E604" s="184"/>
      <c r="F604" s="185"/>
      <c r="G604" s="166" t="str">
        <f t="shared" si="133"/>
        <v/>
      </c>
      <c r="H604" s="48"/>
      <c r="I604" s="17"/>
      <c r="J604" s="140" t="str">
        <f t="shared" si="134"/>
        <v/>
      </c>
      <c r="K604" s="112"/>
      <c r="L604" s="108"/>
      <c r="M604" s="108"/>
      <c r="N604" s="108"/>
      <c r="O604" s="18" t="str" cm="1">
        <f t="array" ref="O604">IF(K604="","",IF($O$11="Bester",LARGE(K604:N604,1),IF(AND(M604="",N604=""),"",SUM(LARGE(K604:N604,{1;2;3})))))</f>
        <v/>
      </c>
      <c r="P604" s="140" t="str">
        <f t="shared" si="135"/>
        <v/>
      </c>
      <c r="Q604" s="112"/>
      <c r="R604" s="114"/>
      <c r="S604" s="114"/>
      <c r="T604" s="114"/>
      <c r="U604" s="19" t="str" cm="1">
        <f t="array" ref="U604">IF(Q604="","",IF($U$11="Bester",LARGE(Q604:T604,1),IF(AND(S604="",T604=""),"",SUM(LARGE(Q604:T604,{1;2;3})))))</f>
        <v/>
      </c>
      <c r="V604" s="140" t="str">
        <f t="shared" si="136"/>
        <v/>
      </c>
      <c r="W604" s="17"/>
      <c r="X604" s="140" t="str">
        <f t="shared" si="137"/>
        <v/>
      </c>
      <c r="Y604" s="21"/>
      <c r="Z604" s="26" t="str">
        <f t="shared" si="129"/>
        <v/>
      </c>
      <c r="AA604" s="27" t="str">
        <f t="shared" si="130"/>
        <v/>
      </c>
      <c r="AB604" s="27" t="str">
        <f t="shared" si="131"/>
        <v/>
      </c>
      <c r="AC604" s="25" t="str">
        <f t="shared" si="132"/>
        <v/>
      </c>
      <c r="AD604" s="19" t="str">
        <f t="shared" si="138"/>
        <v/>
      </c>
      <c r="AE604" s="142" t="str">
        <f t="shared" si="139"/>
        <v/>
      </c>
      <c r="AF604" s="28" t="str">
        <f t="shared" si="140"/>
        <v/>
      </c>
      <c r="AG604" s="29" t="str">
        <f t="shared" si="141"/>
        <v/>
      </c>
      <c r="AH604" s="30" t="str">
        <f t="shared" si="142"/>
        <v/>
      </c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</row>
    <row r="605" spans="2:49" ht="18" customHeight="1" x14ac:dyDescent="0.2">
      <c r="B605" s="106">
        <v>594</v>
      </c>
      <c r="C605" s="153"/>
      <c r="D605" s="184"/>
      <c r="E605" s="184"/>
      <c r="F605" s="185"/>
      <c r="G605" s="166" t="str">
        <f t="shared" si="133"/>
        <v/>
      </c>
      <c r="H605" s="48"/>
      <c r="I605" s="17"/>
      <c r="J605" s="140" t="str">
        <f t="shared" si="134"/>
        <v/>
      </c>
      <c r="K605" s="112"/>
      <c r="L605" s="108"/>
      <c r="M605" s="108"/>
      <c r="N605" s="108"/>
      <c r="O605" s="18" t="str" cm="1">
        <f t="array" ref="O605">IF(K605="","",IF($O$11="Bester",LARGE(K605:N605,1),IF(AND(M605="",N605=""),"",SUM(LARGE(K605:N605,{1;2;3})))))</f>
        <v/>
      </c>
      <c r="P605" s="140" t="str">
        <f t="shared" si="135"/>
        <v/>
      </c>
      <c r="Q605" s="112"/>
      <c r="R605" s="114"/>
      <c r="S605" s="114"/>
      <c r="T605" s="114"/>
      <c r="U605" s="19" t="str" cm="1">
        <f t="array" ref="U605">IF(Q605="","",IF($U$11="Bester",LARGE(Q605:T605,1),IF(AND(S605="",T605=""),"",SUM(LARGE(Q605:T605,{1;2;3})))))</f>
        <v/>
      </c>
      <c r="V605" s="140" t="str">
        <f t="shared" si="136"/>
        <v/>
      </c>
      <c r="W605" s="17"/>
      <c r="X605" s="140" t="str">
        <f t="shared" si="137"/>
        <v/>
      </c>
      <c r="Y605" s="21"/>
      <c r="Z605" s="26" t="str">
        <f t="shared" si="129"/>
        <v/>
      </c>
      <c r="AA605" s="27" t="str">
        <f t="shared" si="130"/>
        <v/>
      </c>
      <c r="AB605" s="27" t="str">
        <f t="shared" si="131"/>
        <v/>
      </c>
      <c r="AC605" s="25" t="str">
        <f t="shared" si="132"/>
        <v/>
      </c>
      <c r="AD605" s="19" t="str">
        <f t="shared" si="138"/>
        <v/>
      </c>
      <c r="AE605" s="142" t="str">
        <f t="shared" si="139"/>
        <v/>
      </c>
      <c r="AF605" s="28" t="str">
        <f t="shared" si="140"/>
        <v/>
      </c>
      <c r="AG605" s="29" t="str">
        <f t="shared" si="141"/>
        <v/>
      </c>
      <c r="AH605" s="30" t="str">
        <f t="shared" si="142"/>
        <v/>
      </c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</row>
    <row r="606" spans="2:49" ht="18" customHeight="1" x14ac:dyDescent="0.2">
      <c r="B606" s="106">
        <v>595</v>
      </c>
      <c r="C606" s="153"/>
      <c r="D606" s="184"/>
      <c r="E606" s="184"/>
      <c r="F606" s="185"/>
      <c r="G606" s="166" t="str">
        <f t="shared" si="133"/>
        <v/>
      </c>
      <c r="H606" s="48"/>
      <c r="I606" s="17"/>
      <c r="J606" s="140" t="str">
        <f t="shared" si="134"/>
        <v/>
      </c>
      <c r="K606" s="112"/>
      <c r="L606" s="108"/>
      <c r="M606" s="108"/>
      <c r="N606" s="108"/>
      <c r="O606" s="18" t="str" cm="1">
        <f t="array" ref="O606">IF(K606="","",IF($O$11="Bester",LARGE(K606:N606,1),IF(AND(M606="",N606=""),"",SUM(LARGE(K606:N606,{1;2;3})))))</f>
        <v/>
      </c>
      <c r="P606" s="140" t="str">
        <f t="shared" si="135"/>
        <v/>
      </c>
      <c r="Q606" s="112"/>
      <c r="R606" s="114"/>
      <c r="S606" s="114"/>
      <c r="T606" s="114"/>
      <c r="U606" s="19" t="str" cm="1">
        <f t="array" ref="U606">IF(Q606="","",IF($U$11="Bester",LARGE(Q606:T606,1),IF(AND(S606="",T606=""),"",SUM(LARGE(Q606:T606,{1;2;3})))))</f>
        <v/>
      </c>
      <c r="V606" s="140" t="str">
        <f t="shared" si="136"/>
        <v/>
      </c>
      <c r="W606" s="17"/>
      <c r="X606" s="140" t="str">
        <f t="shared" si="137"/>
        <v/>
      </c>
      <c r="Y606" s="21"/>
      <c r="Z606" s="26" t="str">
        <f t="shared" si="129"/>
        <v/>
      </c>
      <c r="AA606" s="27" t="str">
        <f t="shared" si="130"/>
        <v/>
      </c>
      <c r="AB606" s="27" t="str">
        <f t="shared" si="131"/>
        <v/>
      </c>
      <c r="AC606" s="25" t="str">
        <f t="shared" si="132"/>
        <v/>
      </c>
      <c r="AD606" s="19" t="str">
        <f t="shared" si="138"/>
        <v/>
      </c>
      <c r="AE606" s="142" t="str">
        <f t="shared" si="139"/>
        <v/>
      </c>
      <c r="AF606" s="28" t="str">
        <f t="shared" si="140"/>
        <v/>
      </c>
      <c r="AG606" s="29" t="str">
        <f t="shared" si="141"/>
        <v/>
      </c>
      <c r="AH606" s="30" t="str">
        <f t="shared" si="142"/>
        <v/>
      </c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</row>
    <row r="607" spans="2:49" ht="18" customHeight="1" x14ac:dyDescent="0.2">
      <c r="B607" s="106">
        <v>596</v>
      </c>
      <c r="C607" s="153"/>
      <c r="D607" s="184"/>
      <c r="E607" s="184"/>
      <c r="F607" s="185"/>
      <c r="G607" s="166" t="str">
        <f t="shared" si="133"/>
        <v/>
      </c>
      <c r="H607" s="48"/>
      <c r="I607" s="17"/>
      <c r="J607" s="140" t="str">
        <f t="shared" si="134"/>
        <v/>
      </c>
      <c r="K607" s="112"/>
      <c r="L607" s="108"/>
      <c r="M607" s="108"/>
      <c r="N607" s="108"/>
      <c r="O607" s="18" t="str" cm="1">
        <f t="array" ref="O607">IF(K607="","",IF($O$11="Bester",LARGE(K607:N607,1),IF(AND(M607="",N607=""),"",SUM(LARGE(K607:N607,{1;2;3})))))</f>
        <v/>
      </c>
      <c r="P607" s="140" t="str">
        <f t="shared" si="135"/>
        <v/>
      </c>
      <c r="Q607" s="112"/>
      <c r="R607" s="114"/>
      <c r="S607" s="114"/>
      <c r="T607" s="114"/>
      <c r="U607" s="19" t="str" cm="1">
        <f t="array" ref="U607">IF(Q607="","",IF($U$11="Bester",LARGE(Q607:T607,1),IF(AND(S607="",T607=""),"",SUM(LARGE(Q607:T607,{1;2;3})))))</f>
        <v/>
      </c>
      <c r="V607" s="140" t="str">
        <f t="shared" si="136"/>
        <v/>
      </c>
      <c r="W607" s="17"/>
      <c r="X607" s="140" t="str">
        <f t="shared" si="137"/>
        <v/>
      </c>
      <c r="Y607" s="21"/>
      <c r="Z607" s="26" t="str">
        <f t="shared" si="129"/>
        <v/>
      </c>
      <c r="AA607" s="27" t="str">
        <f t="shared" si="130"/>
        <v/>
      </c>
      <c r="AB607" s="27" t="str">
        <f t="shared" si="131"/>
        <v/>
      </c>
      <c r="AC607" s="25" t="str">
        <f t="shared" si="132"/>
        <v/>
      </c>
      <c r="AD607" s="19" t="str">
        <f t="shared" si="138"/>
        <v/>
      </c>
      <c r="AE607" s="142" t="str">
        <f t="shared" si="139"/>
        <v/>
      </c>
      <c r="AF607" s="28" t="str">
        <f t="shared" si="140"/>
        <v/>
      </c>
      <c r="AG607" s="29" t="str">
        <f t="shared" si="141"/>
        <v/>
      </c>
      <c r="AH607" s="30" t="str">
        <f t="shared" si="142"/>
        <v/>
      </c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</row>
    <row r="608" spans="2:49" ht="18" customHeight="1" x14ac:dyDescent="0.2">
      <c r="B608" s="106">
        <v>597</v>
      </c>
      <c r="C608" s="153"/>
      <c r="D608" s="184"/>
      <c r="E608" s="184"/>
      <c r="F608" s="185"/>
      <c r="G608" s="166" t="str">
        <f t="shared" si="133"/>
        <v/>
      </c>
      <c r="H608" s="48"/>
      <c r="I608" s="17"/>
      <c r="J608" s="140" t="str">
        <f t="shared" si="134"/>
        <v/>
      </c>
      <c r="K608" s="112"/>
      <c r="L608" s="108"/>
      <c r="M608" s="108"/>
      <c r="N608" s="108"/>
      <c r="O608" s="18" t="str" cm="1">
        <f t="array" ref="O608">IF(K608="","",IF($O$11="Bester",LARGE(K608:N608,1),IF(AND(M608="",N608=""),"",SUM(LARGE(K608:N608,{1;2;3})))))</f>
        <v/>
      </c>
      <c r="P608" s="140" t="str">
        <f t="shared" si="135"/>
        <v/>
      </c>
      <c r="Q608" s="112"/>
      <c r="R608" s="114"/>
      <c r="S608" s="114"/>
      <c r="T608" s="114"/>
      <c r="U608" s="19" t="str" cm="1">
        <f t="array" ref="U608">IF(Q608="","",IF($U$11="Bester",LARGE(Q608:T608,1),IF(AND(S608="",T608=""),"",SUM(LARGE(Q608:T608,{1;2;3})))))</f>
        <v/>
      </c>
      <c r="V608" s="140" t="str">
        <f t="shared" si="136"/>
        <v/>
      </c>
      <c r="W608" s="17"/>
      <c r="X608" s="140" t="str">
        <f t="shared" si="137"/>
        <v/>
      </c>
      <c r="Y608" s="21"/>
      <c r="Z608" s="26" t="str">
        <f t="shared" si="129"/>
        <v/>
      </c>
      <c r="AA608" s="27" t="str">
        <f t="shared" si="130"/>
        <v/>
      </c>
      <c r="AB608" s="27" t="str">
        <f t="shared" si="131"/>
        <v/>
      </c>
      <c r="AC608" s="25" t="str">
        <f t="shared" si="132"/>
        <v/>
      </c>
      <c r="AD608" s="19" t="str">
        <f t="shared" si="138"/>
        <v/>
      </c>
      <c r="AE608" s="142" t="str">
        <f t="shared" si="139"/>
        <v/>
      </c>
      <c r="AF608" s="28" t="str">
        <f t="shared" si="140"/>
        <v/>
      </c>
      <c r="AG608" s="29" t="str">
        <f t="shared" si="141"/>
        <v/>
      </c>
      <c r="AH608" s="30" t="str">
        <f t="shared" si="142"/>
        <v/>
      </c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</row>
    <row r="609" spans="36:49" x14ac:dyDescent="0.2"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</row>
    <row r="610" spans="36:49" x14ac:dyDescent="0.2"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</row>
    <row r="611" spans="36:49" x14ac:dyDescent="0.2"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</row>
    <row r="612" spans="36:49" x14ac:dyDescent="0.2"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</row>
    <row r="613" spans="36:49" x14ac:dyDescent="0.2"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</row>
    <row r="614" spans="36:49" x14ac:dyDescent="0.2"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</row>
    <row r="615" spans="36:49" x14ac:dyDescent="0.2"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</row>
    <row r="616" spans="36:49" x14ac:dyDescent="0.2"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</row>
    <row r="617" spans="36:49" x14ac:dyDescent="0.2"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</row>
  </sheetData>
  <sheetProtection algorithmName="SHA-512" hashValue="Osz9J3Clb5NYd8Ns8BaUK3HxDA75vvpzKBRgDtKVxEYdNNYdhLqsAB5pc6jVm/X1VhRyg0io7jX5FnxXE2sqzA==" saltValue="PkX/jfURTwkUBPMqTjwwzQ==" spinCount="100000" sheet="1" formatCells="0" selectLockedCells="1" sort="0" autoFilter="0"/>
  <mergeCells count="9">
    <mergeCell ref="AF10:AH10"/>
    <mergeCell ref="W10:X10"/>
    <mergeCell ref="D1:E1"/>
    <mergeCell ref="J1:AA1"/>
    <mergeCell ref="I10:J10"/>
    <mergeCell ref="K10:P10"/>
    <mergeCell ref="Q10:V10"/>
    <mergeCell ref="Z10:AE10"/>
    <mergeCell ref="F10:G10"/>
  </mergeCells>
  <phoneticPr fontId="16" type="noConversion"/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&amp;CSeite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promptTitle="Hinweis:" prompt="Auswahl: &quot;Zeit&quot; oder &quot;Punkte&quot;_x000a_Zeiteingabe: _x000a_Minuten:Sekunden,Zehntel (Bsp.: 02:34,7)" xr:uid="{00000000-0002-0000-0000-000000000000}">
          <x14:formula1>
            <xm:f>Tabelle2!$A$1:$A$2</xm:f>
          </x14:formula1>
          <xm:sqref>W11</xm:sqref>
        </x14:dataValidation>
        <x14:dataValidation type="list" showInputMessage="1" showErrorMessage="1" promptTitle="Hinweis:" prompt="Auswahl: &quot;Zeit&quot; oder &quot;Punkte&quot;!_x000a_Zeiteingabe: Sekunden mit Komma und Zehntel (Bsp.: 12,0)" xr:uid="{00000000-0002-0000-0000-000001000000}">
          <x14:formula1>
            <xm:f>Tabelle2!$A$1:$A$2</xm:f>
          </x14:formula1>
          <xm:sqref>I11</xm:sqref>
        </x14:dataValidation>
        <x14:dataValidation type="list" allowBlank="1" showInputMessage="1" showErrorMessage="1" promptTitle="Hinweis:" prompt="Bei den meisten Sprungübungen werden die besten 3 von 4 Versuchen addiert (3 Beste). Bei den Übungen &quot;Kleine Sprünge&quot; und &quot;Wechselsprünge&quot; gibt es nur zwei Versuche, von denen der Bessere gewertet wird (Bester)." xr:uid="{834FAA72-90AD-6040-BA48-399AF18F38CF}">
          <x14:formula1>
            <xm:f>Tabelle2!$C$1:$C$2</xm:f>
          </x14:formula1>
          <xm:sqref>O11</xm:sqref>
        </x14:dataValidation>
        <x14:dataValidation type="list" allowBlank="1" showInputMessage="1" showErrorMessage="1" promptTitle="Hinweis:" prompt="Bei den meisten Übungen werden die besten 3 von 4 Versuchen addiert (3 Beste). Wenn es weniger Versuche gibt, kann auch nur der Beste gewertet werden (Bester)." xr:uid="{FC311F92-4420-F64E-B00C-C19E1FCEF068}">
          <x14:formula1>
            <xm:f>Tabelle2!$C$1:$C$2</xm:f>
          </x14:formula1>
          <xm:sqref>U11</xm:sqref>
        </x14:dataValidation>
        <x14:dataValidation type="list" allowBlank="1" showInputMessage="1" showErrorMessage="1" promptTitle="Hinweis:" prompt="Das Format für die Klassenstufe /Jahrgangsstufe in der Tabelle &quot;LUSD-Daten&quot; muss je nach Halbjahr wie folgt sein:_x000a_01/1 (Jgst.1, 1.Hj.), _x000a_01/2 (Jgst.1, 2.Hj.), _x000a_02/1 (Jgst.2, 1.Hj.) usw._x000a_Sonderfall &quot;Flexklassen&quot;: _x000a_-/1 oder -/2" xr:uid="{A49504EF-6419-DD4F-B175-1C60DD758B6D}">
          <x14:formula1>
            <xm:f>Tabelle2!$E$2:$E$23</xm:f>
          </x14:formula1>
          <xm:sqref>E10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1DF346-3D5B-0343-9761-B8DDBC75154C}">
  <dimension ref="A1:BW617"/>
  <sheetViews>
    <sheetView zoomScaleNormal="100" workbookViewId="0">
      <selection activeCell="I37" sqref="I37"/>
    </sheetView>
  </sheetViews>
  <sheetFormatPr baseColWidth="10" defaultColWidth="11.5" defaultRowHeight="16" x14ac:dyDescent="0.2"/>
  <cols>
    <col min="1" max="1" width="3.83203125" style="6" customWidth="1"/>
    <col min="2" max="2" width="5.83203125" style="1" customWidth="1"/>
    <col min="3" max="3" width="0.33203125" style="9" customWidth="1"/>
    <col min="4" max="5" width="22.83203125" style="132" customWidth="1"/>
    <col min="6" max="6" width="10.83203125" style="137" customWidth="1"/>
    <col min="7" max="7" width="11" style="137" customWidth="1"/>
    <col min="8" max="8" width="3.1640625" style="49" customWidth="1"/>
    <col min="9" max="9" width="9.1640625" style="1" customWidth="1"/>
    <col min="10" max="10" width="10.1640625" style="141" customWidth="1"/>
    <col min="11" max="11" width="9" style="113" customWidth="1"/>
    <col min="12" max="14" width="9.1640625" style="113" customWidth="1"/>
    <col min="15" max="15" width="9.1640625" style="1" customWidth="1"/>
    <col min="16" max="16" width="9.1640625" style="4" customWidth="1"/>
    <col min="17" max="17" width="9" style="113" customWidth="1"/>
    <col min="18" max="20" width="9.1640625" style="113" customWidth="1"/>
    <col min="21" max="21" width="9.1640625" style="1" customWidth="1"/>
    <col min="22" max="22" width="9.1640625" style="4" customWidth="1"/>
    <col min="23" max="23" width="9.1640625" style="38" customWidth="1"/>
    <col min="24" max="24" width="10.1640625" style="4" customWidth="1"/>
    <col min="25" max="25" width="3" style="4" customWidth="1"/>
    <col min="26" max="30" width="11.5" style="1"/>
    <col min="31" max="31" width="10" style="34" customWidth="1"/>
    <col min="32" max="33" width="9.83203125" style="1" customWidth="1"/>
    <col min="34" max="34" width="10.1640625" style="1" customWidth="1"/>
    <col min="35" max="35" width="7.83203125" style="6" customWidth="1"/>
    <col min="36" max="39" width="11.5" style="1" customWidth="1"/>
    <col min="40" max="40" width="9.1640625" style="1" customWidth="1"/>
    <col min="41" max="41" width="8" style="1" customWidth="1"/>
    <col min="42" max="42" width="4.1640625" style="1" customWidth="1"/>
    <col min="43" max="43" width="8.5" style="1" customWidth="1"/>
    <col min="44" max="45" width="11.5" style="1" customWidth="1"/>
    <col min="46" max="49" width="11.5" style="1"/>
    <col min="50" max="75" width="11.5" style="6"/>
    <col min="76" max="16384" width="11.5" style="1"/>
  </cols>
  <sheetData>
    <row r="1" spans="1:75" s="6" customFormat="1" ht="62" customHeight="1" x14ac:dyDescent="0.2">
      <c r="D1" s="190" t="s">
        <v>54</v>
      </c>
      <c r="E1" s="191"/>
      <c r="F1" s="119"/>
      <c r="G1" s="160"/>
      <c r="H1" s="43"/>
      <c r="J1" s="192" t="s">
        <v>23</v>
      </c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E1" s="31"/>
    </row>
    <row r="2" spans="1:75" s="13" customFormat="1" ht="2" customHeight="1" x14ac:dyDescent="0.2">
      <c r="D2" s="129"/>
      <c r="E2" s="133"/>
      <c r="F2" s="10"/>
      <c r="G2" s="10"/>
      <c r="H2" s="44"/>
      <c r="J2" s="12"/>
      <c r="K2" s="110"/>
      <c r="L2" s="110"/>
      <c r="M2" s="110"/>
      <c r="N2" s="110"/>
      <c r="O2" s="12"/>
      <c r="P2" s="12"/>
      <c r="Q2" s="110"/>
      <c r="R2" s="110"/>
      <c r="S2" s="110"/>
      <c r="T2" s="110"/>
      <c r="U2" s="12"/>
      <c r="V2" s="12"/>
      <c r="W2" s="36"/>
      <c r="X2" s="12"/>
      <c r="Y2" s="12"/>
      <c r="Z2" s="12"/>
      <c r="AA2" s="12"/>
      <c r="AE2" s="32"/>
      <c r="AI2" s="15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</row>
    <row r="3" spans="1:75" s="6" customFormat="1" ht="16" customHeight="1" x14ac:dyDescent="0.2">
      <c r="B3" s="56" t="s">
        <v>32</v>
      </c>
      <c r="C3" s="14"/>
      <c r="D3" s="60">
        <v>1</v>
      </c>
      <c r="E3" s="134"/>
      <c r="F3" s="135"/>
      <c r="G3" s="135"/>
      <c r="H3" s="43"/>
      <c r="J3" s="109" t="s">
        <v>46</v>
      </c>
      <c r="K3" s="111"/>
      <c r="L3" s="111"/>
      <c r="M3" s="111"/>
      <c r="N3" s="111"/>
      <c r="O3" s="107"/>
      <c r="P3" s="107"/>
      <c r="Q3" s="111"/>
      <c r="R3" s="111"/>
      <c r="S3" s="111"/>
      <c r="T3" s="111"/>
      <c r="U3" s="107"/>
      <c r="V3" s="116"/>
      <c r="W3" s="37"/>
      <c r="X3" s="107"/>
      <c r="Y3" s="107"/>
      <c r="Z3" s="107"/>
      <c r="AA3" s="107"/>
      <c r="AE3" s="31"/>
      <c r="AH3" s="51" t="s">
        <v>36</v>
      </c>
    </row>
    <row r="4" spans="1:75" s="9" customFormat="1" ht="2" customHeight="1" x14ac:dyDescent="0.2">
      <c r="B4" s="57"/>
      <c r="D4" s="61">
        <v>2</v>
      </c>
      <c r="E4" s="133"/>
      <c r="F4" s="136"/>
      <c r="G4" s="136"/>
      <c r="H4" s="44"/>
      <c r="J4" s="12"/>
      <c r="K4" s="110"/>
      <c r="L4" s="110"/>
      <c r="M4" s="110"/>
      <c r="N4" s="110"/>
      <c r="O4" s="12"/>
      <c r="P4" s="12"/>
      <c r="Q4" s="110"/>
      <c r="R4" s="110"/>
      <c r="S4" s="110"/>
      <c r="T4" s="110"/>
      <c r="U4" s="12"/>
      <c r="V4" s="12"/>
      <c r="W4" s="36"/>
      <c r="X4" s="12"/>
      <c r="Y4" s="12"/>
      <c r="Z4" s="12"/>
      <c r="AA4" s="12"/>
      <c r="AE4" s="33"/>
      <c r="AH4" s="52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</row>
    <row r="5" spans="1:75" s="6" customFormat="1" ht="16" customHeight="1" x14ac:dyDescent="0.2">
      <c r="B5" s="56" t="s">
        <v>33</v>
      </c>
      <c r="C5" s="14"/>
      <c r="D5" s="60">
        <v>2</v>
      </c>
      <c r="E5" s="134"/>
      <c r="F5" s="135"/>
      <c r="G5" s="135"/>
      <c r="H5" s="43"/>
      <c r="J5" s="109" t="s">
        <v>366</v>
      </c>
      <c r="K5" s="111"/>
      <c r="L5" s="111"/>
      <c r="M5" s="111"/>
      <c r="N5" s="111"/>
      <c r="O5" s="107"/>
      <c r="P5" s="107"/>
      <c r="Q5" s="111"/>
      <c r="R5" s="111"/>
      <c r="S5" s="111"/>
      <c r="T5" s="111"/>
      <c r="U5" s="107"/>
      <c r="V5" s="107"/>
      <c r="W5" s="37"/>
      <c r="X5" s="107"/>
      <c r="Y5" s="107"/>
      <c r="Z5" s="107"/>
      <c r="AA5" s="107"/>
      <c r="AD5" s="117" t="s">
        <v>53</v>
      </c>
      <c r="AE5" s="31"/>
      <c r="AH5" s="51" t="s">
        <v>37</v>
      </c>
    </row>
    <row r="6" spans="1:75" s="9" customFormat="1" ht="2" customHeight="1" x14ac:dyDescent="0.2">
      <c r="B6" s="57"/>
      <c r="D6" s="61"/>
      <c r="E6" s="133"/>
      <c r="F6" s="136"/>
      <c r="G6" s="136"/>
      <c r="H6" s="44"/>
      <c r="J6" s="12"/>
      <c r="K6" s="110"/>
      <c r="L6" s="110"/>
      <c r="M6" s="110"/>
      <c r="N6" s="110"/>
      <c r="O6" s="12"/>
      <c r="P6" s="12"/>
      <c r="Q6" s="110"/>
      <c r="R6" s="110"/>
      <c r="S6" s="110"/>
      <c r="T6" s="110"/>
      <c r="U6" s="12"/>
      <c r="V6" s="12"/>
      <c r="W6" s="36"/>
      <c r="X6" s="12"/>
      <c r="Y6" s="12"/>
      <c r="Z6" s="12"/>
      <c r="AA6" s="12"/>
      <c r="AE6" s="33"/>
      <c r="AH6" s="52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</row>
    <row r="7" spans="1:75" s="6" customFormat="1" ht="16" customHeight="1" x14ac:dyDescent="0.2">
      <c r="B7" s="56" t="s">
        <v>34</v>
      </c>
      <c r="C7" s="14"/>
      <c r="D7" s="60">
        <v>3</v>
      </c>
      <c r="E7" s="134"/>
      <c r="F7" s="135"/>
      <c r="G7" s="135"/>
      <c r="H7" s="43"/>
      <c r="J7" s="109" t="s">
        <v>45</v>
      </c>
      <c r="K7" s="111"/>
      <c r="L7" s="111"/>
      <c r="M7" s="111"/>
      <c r="N7" s="111"/>
      <c r="O7" s="107"/>
      <c r="P7" s="107"/>
      <c r="Q7" s="111"/>
      <c r="R7" s="111"/>
      <c r="S7" s="111"/>
      <c r="T7" s="111"/>
      <c r="U7" s="107"/>
      <c r="V7" s="107"/>
      <c r="W7" s="37"/>
      <c r="X7" s="107"/>
      <c r="Y7" s="107"/>
      <c r="Z7" s="107"/>
      <c r="AA7" s="107"/>
      <c r="AE7" s="31"/>
      <c r="AH7" s="51" t="s">
        <v>38</v>
      </c>
    </row>
    <row r="8" spans="1:75" s="9" customFormat="1" ht="2" customHeight="1" x14ac:dyDescent="0.25">
      <c r="B8" s="57"/>
      <c r="C8" s="14"/>
      <c r="D8" s="130"/>
      <c r="E8" s="133"/>
      <c r="F8" s="62"/>
      <c r="G8" s="62"/>
      <c r="H8" s="44"/>
      <c r="J8" s="12"/>
      <c r="K8" s="110"/>
      <c r="L8" s="110"/>
      <c r="M8" s="110"/>
      <c r="N8" s="110"/>
      <c r="O8" s="12"/>
      <c r="P8" s="12"/>
      <c r="Q8" s="110"/>
      <c r="R8" s="110"/>
      <c r="S8" s="110"/>
      <c r="T8" s="110"/>
      <c r="U8" s="12"/>
      <c r="V8" s="12"/>
      <c r="W8" s="36"/>
      <c r="X8" s="12"/>
      <c r="Y8" s="12"/>
      <c r="Z8" s="12"/>
      <c r="AA8" s="12"/>
      <c r="AE8" s="33"/>
      <c r="AH8" s="52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</row>
    <row r="9" spans="1:75" s="6" customFormat="1" ht="16" customHeight="1" thickBot="1" x14ac:dyDescent="0.25">
      <c r="A9" s="55"/>
      <c r="B9" s="58" t="s">
        <v>35</v>
      </c>
      <c r="C9" s="9"/>
      <c r="D9" s="60">
        <v>4</v>
      </c>
      <c r="E9" s="134"/>
      <c r="F9" s="135"/>
      <c r="G9" s="135"/>
      <c r="H9" s="43"/>
      <c r="J9" s="120"/>
      <c r="K9" s="111"/>
      <c r="L9" s="111"/>
      <c r="M9" s="111"/>
      <c r="N9" s="111"/>
      <c r="O9" s="107"/>
      <c r="P9" s="107"/>
      <c r="Q9" s="111"/>
      <c r="R9" s="111"/>
      <c r="S9" s="111"/>
      <c r="T9" s="111"/>
      <c r="U9" s="107"/>
      <c r="V9" s="107"/>
      <c r="W9" s="37"/>
      <c r="X9" s="107"/>
      <c r="Y9" s="107"/>
      <c r="Z9" s="107"/>
      <c r="AA9" s="107"/>
      <c r="AE9" s="31"/>
      <c r="AH9" s="51" t="s">
        <v>39</v>
      </c>
    </row>
    <row r="10" spans="1:75" ht="23" customHeight="1" thickTop="1" thickBot="1" x14ac:dyDescent="0.25">
      <c r="B10" s="59" t="s">
        <v>33</v>
      </c>
      <c r="C10" s="13"/>
      <c r="D10" s="131" t="s">
        <v>365</v>
      </c>
      <c r="E10" s="183" t="str">
        <f>'Auswertung Mädchen'!E10</f>
        <v>01/1</v>
      </c>
      <c r="F10" s="197"/>
      <c r="G10" s="198"/>
      <c r="H10" s="45"/>
      <c r="I10" s="193" t="s">
        <v>22</v>
      </c>
      <c r="J10" s="194"/>
      <c r="K10" s="186" t="s">
        <v>7</v>
      </c>
      <c r="L10" s="187"/>
      <c r="M10" s="187"/>
      <c r="N10" s="187"/>
      <c r="O10" s="187"/>
      <c r="P10" s="194"/>
      <c r="Q10" s="186" t="s">
        <v>24</v>
      </c>
      <c r="R10" s="187"/>
      <c r="S10" s="187"/>
      <c r="T10" s="187"/>
      <c r="U10" s="187"/>
      <c r="V10" s="194"/>
      <c r="W10" s="186" t="s">
        <v>25</v>
      </c>
      <c r="X10" s="189"/>
      <c r="Y10" s="22"/>
      <c r="Z10" s="193" t="s">
        <v>41</v>
      </c>
      <c r="AA10" s="187"/>
      <c r="AB10" s="187"/>
      <c r="AC10" s="187"/>
      <c r="AD10" s="187"/>
      <c r="AE10" s="194"/>
      <c r="AF10" s="186" t="s">
        <v>8</v>
      </c>
      <c r="AG10" s="187"/>
      <c r="AH10" s="188"/>
      <c r="AJ10" s="117" t="s">
        <v>30</v>
      </c>
      <c r="AK10" s="127">
        <f>COUNT(AE12:AE608,"*")</f>
        <v>21</v>
      </c>
      <c r="AL10" s="117"/>
      <c r="AM10" s="117"/>
      <c r="AN10" s="117"/>
      <c r="AO10" s="117"/>
      <c r="AP10" s="117"/>
      <c r="AQ10" s="117"/>
      <c r="AR10" s="117"/>
      <c r="AS10" s="117"/>
      <c r="AT10" s="6"/>
      <c r="AU10" s="6"/>
      <c r="AV10" s="6"/>
      <c r="AW10" s="6"/>
    </row>
    <row r="11" spans="1:75" ht="25" customHeight="1" thickBot="1" x14ac:dyDescent="0.25">
      <c r="B11" s="6"/>
      <c r="C11" s="53"/>
      <c r="D11" s="138" t="s">
        <v>5</v>
      </c>
      <c r="E11" s="138" t="s">
        <v>20</v>
      </c>
      <c r="F11" s="128" t="s">
        <v>57</v>
      </c>
      <c r="G11" s="128" t="s">
        <v>8</v>
      </c>
      <c r="H11" s="46"/>
      <c r="I11" s="39" t="s">
        <v>10</v>
      </c>
      <c r="J11" s="167" t="s">
        <v>3</v>
      </c>
      <c r="K11" s="93" t="s">
        <v>11</v>
      </c>
      <c r="L11" s="94" t="s">
        <v>12</v>
      </c>
      <c r="M11" s="94" t="s">
        <v>13</v>
      </c>
      <c r="N11" s="94" t="s">
        <v>14</v>
      </c>
      <c r="O11" s="115" t="s">
        <v>26</v>
      </c>
      <c r="P11" s="167" t="s">
        <v>3</v>
      </c>
      <c r="Q11" s="93" t="s">
        <v>11</v>
      </c>
      <c r="R11" s="94" t="s">
        <v>12</v>
      </c>
      <c r="S11" s="94" t="s">
        <v>13</v>
      </c>
      <c r="T11" s="94" t="s">
        <v>14</v>
      </c>
      <c r="U11" s="115" t="s">
        <v>26</v>
      </c>
      <c r="V11" s="167" t="s">
        <v>3</v>
      </c>
      <c r="W11" s="40" t="s">
        <v>10</v>
      </c>
      <c r="X11" s="167" t="s">
        <v>3</v>
      </c>
      <c r="Y11" s="23"/>
      <c r="Z11" s="98" t="s">
        <v>6</v>
      </c>
      <c r="AA11" s="99" t="s">
        <v>7</v>
      </c>
      <c r="AB11" s="99" t="s">
        <v>24</v>
      </c>
      <c r="AC11" s="99" t="s">
        <v>19</v>
      </c>
      <c r="AD11" s="99" t="s">
        <v>42</v>
      </c>
      <c r="AE11" s="167" t="s">
        <v>3</v>
      </c>
      <c r="AF11" s="101" t="s">
        <v>15</v>
      </c>
      <c r="AG11" s="99" t="s">
        <v>16</v>
      </c>
      <c r="AH11" s="102" t="s">
        <v>17</v>
      </c>
      <c r="AJ11" s="117" t="s">
        <v>1</v>
      </c>
      <c r="AK11" s="56">
        <f>ROUND(AK10*0.2,0)</f>
        <v>4</v>
      </c>
      <c r="AL11" s="117" t="s">
        <v>2</v>
      </c>
      <c r="AM11" s="117"/>
      <c r="AN11" s="117" t="s">
        <v>3</v>
      </c>
      <c r="AO11" s="56">
        <f>IF(AK11=0," ",1)</f>
        <v>1</v>
      </c>
      <c r="AP11" s="56" t="s">
        <v>4</v>
      </c>
      <c r="AQ11" s="56">
        <f>IF(AK11=0," ",AK11)</f>
        <v>4</v>
      </c>
      <c r="AR11" s="117" t="s">
        <v>27</v>
      </c>
      <c r="AS11" s="117"/>
      <c r="AT11" s="6"/>
      <c r="AU11" s="6"/>
      <c r="AV11" s="6"/>
      <c r="AW11" s="6"/>
    </row>
    <row r="12" spans="1:75" ht="18" customHeight="1" x14ac:dyDescent="0.2">
      <c r="B12" s="105">
        <v>1</v>
      </c>
      <c r="C12" s="152"/>
      <c r="D12" s="184" t="str" cm="1">
        <f t="array" ref="D12:E32">_xlfn._xlws.FILTER('LUSD-Daten'!A2:B2500,(('LUSD-Daten'!E2:E2500=E10))*('LUSD-Daten'!C2:C2500="m"),"")</f>
        <v>Hau</v>
      </c>
      <c r="E12" s="184" t="str">
        <v>Hel</v>
      </c>
      <c r="F12" s="184" t="str" cm="1">
        <f t="array" ref="F12:F32">_xlfn._xlws.FILTER('LUSD-Daten'!D2:D2500,(('LUSD-Daten'!E2:E2500=E10))*('LUSD-Daten'!C2:C2500="m"),"")</f>
        <v>1a</v>
      </c>
      <c r="G12" s="165" t="str">
        <f>IF(AE12="","",IF(AE12&lt;AO$12,"Ehren",IF(AND(AE12&gt;=AO$12,AE12&lt;=AQ$12),"Sieger","Teiln.")))</f>
        <v>Sieger</v>
      </c>
      <c r="H12" s="47"/>
      <c r="I12" s="16">
        <v>7.5</v>
      </c>
      <c r="J12" s="140">
        <f>IF(I12="","",RANK(I12,I$12:I$608,IF($I$11="Zeit",1,IF($I$11="Punkte",0,"Fehler"))))</f>
        <v>1</v>
      </c>
      <c r="K12" s="112">
        <v>3</v>
      </c>
      <c r="L12" s="114">
        <v>2</v>
      </c>
      <c r="M12" s="114">
        <v>2</v>
      </c>
      <c r="N12" s="114"/>
      <c r="O12" s="18" cm="1">
        <f t="array" ref="O12">IF(K12="","",IF($O$11="Bester",LARGE(K12:N12,1),IF(AND(M12="",N12=""),"",SUM(LARGE(K12:N12,{1;2;3})))))</f>
        <v>7</v>
      </c>
      <c r="P12" s="140">
        <f>IF(O12="","",RANK(O12,O$12:O$608,0))</f>
        <v>21</v>
      </c>
      <c r="Q12" s="112">
        <v>1</v>
      </c>
      <c r="R12" s="114">
        <v>2</v>
      </c>
      <c r="S12" s="114">
        <v>3</v>
      </c>
      <c r="T12" s="114">
        <v>8</v>
      </c>
      <c r="U12" s="19" cm="1">
        <f t="array" ref="U12">IF(Q12="","",IF($U$11="Bester",LARGE(Q12:T12,1),IF(AND(S12="",T12=""),"",SUM(LARGE(Q12:T12,{1;2;3})))))</f>
        <v>13</v>
      </c>
      <c r="V12" s="140">
        <f>IF(U12="","",RANK(U12,U$12:U$608,0))</f>
        <v>18</v>
      </c>
      <c r="W12" s="182">
        <v>1.5312499999999998E-3</v>
      </c>
      <c r="X12" s="140">
        <f>IF(W12="","",RANK(W12,W$12:W$608,IF($W$11="Zeit",1,IF($W$11="Punkte",0,"Fehler"))))</f>
        <v>5</v>
      </c>
      <c r="Y12" s="20"/>
      <c r="Z12" s="24">
        <f t="shared" ref="Z12:Z75" si="0">J12</f>
        <v>1</v>
      </c>
      <c r="AA12" s="25">
        <f t="shared" ref="AA12:AA75" si="1">P12</f>
        <v>21</v>
      </c>
      <c r="AB12" s="25">
        <f t="shared" ref="AB12:AB75" si="2">V12</f>
        <v>18</v>
      </c>
      <c r="AC12" s="25">
        <f>X12</f>
        <v>5</v>
      </c>
      <c r="AD12" s="19">
        <f>IF(AND(Z12="",AA12="",AB12=""),"",SUM(Z12:AC12))</f>
        <v>45</v>
      </c>
      <c r="AE12" s="142">
        <f>IF(OR(AD12="",X12="",V12="",P12="",J12=""),"",RANK(AD12,AD$12:AD$608,1))</f>
        <v>13</v>
      </c>
      <c r="AF12" s="28" t="str">
        <f>IF(AE12="","",IF(AE12&lt;AO$12,"x",""))</f>
        <v/>
      </c>
      <c r="AG12" s="29" t="str">
        <f>IF(AE12="","",IF(AND(AE12&gt;=AO$12,AE12&lt;=AQ$12),"x",""))</f>
        <v>x</v>
      </c>
      <c r="AH12" s="30" t="str">
        <f>IF(AE12="","",IF(AE12&gt;=AO$13,"x",""))</f>
        <v/>
      </c>
      <c r="AJ12" s="117" t="s">
        <v>9</v>
      </c>
      <c r="AK12" s="56">
        <f>ROUND(AK10*0.5,0)</f>
        <v>11</v>
      </c>
      <c r="AL12" s="117" t="s">
        <v>2</v>
      </c>
      <c r="AM12" s="117"/>
      <c r="AN12" s="117" t="s">
        <v>3</v>
      </c>
      <c r="AO12" s="56">
        <f>IF(AK12=0," ",AO11+AQ11)</f>
        <v>5</v>
      </c>
      <c r="AP12" s="56" t="s">
        <v>4</v>
      </c>
      <c r="AQ12" s="56">
        <f>IF(AK12=0," ",AQ11+AK12)</f>
        <v>15</v>
      </c>
      <c r="AR12" s="117" t="s">
        <v>28</v>
      </c>
      <c r="AS12" s="117"/>
      <c r="AT12" s="6"/>
      <c r="AU12" s="6"/>
      <c r="AV12" s="6"/>
      <c r="AW12" s="6"/>
    </row>
    <row r="13" spans="1:75" ht="18" customHeight="1" x14ac:dyDescent="0.2">
      <c r="B13" s="106">
        <v>2</v>
      </c>
      <c r="C13" s="153"/>
      <c r="D13" s="184" t="str">
        <v>Krä</v>
      </c>
      <c r="E13" s="184" t="str">
        <v>Sop</v>
      </c>
      <c r="F13" s="184" t="str">
        <v>1a</v>
      </c>
      <c r="G13" s="165" t="str">
        <f t="shared" ref="G13:G76" si="3">IF(AE13="","",IF(AE13&lt;AO$12,"Ehren",IF(AND(AE13&gt;=AO$12,AE13&lt;=AQ$12),"Sieger","Teiln.")))</f>
        <v>Sieger</v>
      </c>
      <c r="H13" s="48"/>
      <c r="I13" s="16">
        <v>8.5</v>
      </c>
      <c r="J13" s="140">
        <f t="shared" ref="J13:J76" si="4">IF(I13="","",RANK(I13,I$12:I$608,IF($I$11="Zeit",1,IF($I$11="Punkte",0,"Fehler"))))</f>
        <v>2</v>
      </c>
      <c r="K13" s="112">
        <v>4</v>
      </c>
      <c r="L13" s="114">
        <v>3</v>
      </c>
      <c r="M13" s="114">
        <v>2</v>
      </c>
      <c r="N13" s="114"/>
      <c r="O13" s="18" cm="1">
        <f t="array" ref="O13">IF(K13="","",IF($O$11="Bester",LARGE(K13:N13,1),IF(AND(M13="",N13=""),"",SUM(LARGE(K13:N13,{1;2;3})))))</f>
        <v>9</v>
      </c>
      <c r="P13" s="140">
        <f>IF(O13="","",RANK(O13,O$12:O$608,0))</f>
        <v>20</v>
      </c>
      <c r="Q13" s="112">
        <v>2</v>
      </c>
      <c r="R13" s="121">
        <v>4</v>
      </c>
      <c r="S13" s="114">
        <v>6</v>
      </c>
      <c r="T13" s="114">
        <v>7</v>
      </c>
      <c r="U13" s="19" cm="1">
        <f t="array" ref="U13">IF(Q13="","",IF($U$11="Bester",LARGE(Q13:T13,1),IF(AND(S13="",T13=""),"",SUM(LARGE(Q13:T13,{1;2;3})))))</f>
        <v>17</v>
      </c>
      <c r="V13" s="140">
        <f t="shared" ref="V13:V76" si="5">IF(U13="","",RANK(U13,U$12:U$608,0))</f>
        <v>16</v>
      </c>
      <c r="W13" s="182">
        <v>8.2638888888888877E-4</v>
      </c>
      <c r="X13" s="140">
        <f t="shared" ref="X13:X76" si="6">IF(W13="","",RANK(W13,W$12:W$608,IF($W$11="Zeit",1,IF($W$11="Punkte",0,"Fehler"))))</f>
        <v>2</v>
      </c>
      <c r="Y13" s="21"/>
      <c r="Z13" s="26">
        <f t="shared" si="0"/>
        <v>2</v>
      </c>
      <c r="AA13" s="27">
        <f t="shared" si="1"/>
        <v>20</v>
      </c>
      <c r="AB13" s="27">
        <f t="shared" si="2"/>
        <v>16</v>
      </c>
      <c r="AC13" s="25">
        <f t="shared" ref="AC13:AC76" si="7">X13</f>
        <v>2</v>
      </c>
      <c r="AD13" s="19">
        <f>IF(AND(Z13="",AA13="",AB13=""),"",SUM(Z13:AC13))</f>
        <v>40</v>
      </c>
      <c r="AE13" s="142">
        <f t="shared" ref="AE13:AE76" si="8">IF(OR(AD13="",X13="",V13="",P13="",J13=""),"",RANK(AD13,AD$12:AD$608,1))</f>
        <v>6</v>
      </c>
      <c r="AF13" s="28" t="str">
        <f t="shared" ref="AF13:AF76" si="9">IF(AE13="","",IF(AE13&lt;AO$12,"x",""))</f>
        <v/>
      </c>
      <c r="AG13" s="29" t="str">
        <f t="shared" ref="AG13:AG76" si="10">IF(AE13="","",IF(AND(AE13&gt;=AO$12,AE13&lt;=AQ$12),"x",""))</f>
        <v>x</v>
      </c>
      <c r="AH13" s="30" t="str">
        <f t="shared" ref="AH13:AH76" si="11">IF(AE13="","",IF(AE13&gt;=AO$13,"x",""))</f>
        <v/>
      </c>
      <c r="AJ13" s="117" t="s">
        <v>18</v>
      </c>
      <c r="AK13" s="56">
        <f>(AK10-AK11-AK12)</f>
        <v>6</v>
      </c>
      <c r="AL13" s="117" t="s">
        <v>2</v>
      </c>
      <c r="AM13" s="117"/>
      <c r="AN13" s="117" t="s">
        <v>3</v>
      </c>
      <c r="AO13" s="56">
        <f>IF(AK13=0," ",AQ12+AO11)</f>
        <v>16</v>
      </c>
      <c r="AP13" s="56" t="s">
        <v>4</v>
      </c>
      <c r="AQ13" s="56">
        <f>IF(AK13=0," ",AQ12+AK13)</f>
        <v>21</v>
      </c>
      <c r="AR13" s="117" t="s">
        <v>29</v>
      </c>
      <c r="AS13" s="117"/>
      <c r="AT13" s="6"/>
      <c r="AU13" s="6"/>
      <c r="AV13" s="6"/>
      <c r="AW13" s="6"/>
    </row>
    <row r="14" spans="1:75" ht="18" customHeight="1" x14ac:dyDescent="0.2">
      <c r="B14" s="106">
        <v>3</v>
      </c>
      <c r="C14" s="153"/>
      <c r="D14" s="184" t="str">
        <v>Mat</v>
      </c>
      <c r="E14" s="184" t="str">
        <v>Lea</v>
      </c>
      <c r="F14" s="184" t="str">
        <v>1a</v>
      </c>
      <c r="G14" s="165" t="str">
        <f t="shared" si="3"/>
        <v>Teiln.</v>
      </c>
      <c r="H14" s="48"/>
      <c r="I14" s="16">
        <v>9.5</v>
      </c>
      <c r="J14" s="140">
        <f t="shared" si="4"/>
        <v>3</v>
      </c>
      <c r="K14" s="112">
        <v>5</v>
      </c>
      <c r="L14" s="114">
        <v>4</v>
      </c>
      <c r="M14" s="114">
        <v>2</v>
      </c>
      <c r="N14" s="114"/>
      <c r="O14" s="18" cm="1">
        <f t="array" ref="O14">IF(K14="","",IF($O$11="Bester",LARGE(K14:N14,1),IF(AND(M14="",N14=""),"",SUM(LARGE(K14:N14,{1;2;3})))))</f>
        <v>11</v>
      </c>
      <c r="P14" s="140">
        <f t="shared" ref="P14:P76" si="12">IF(O14="","",RANK(O14,O$12:O$608,0))</f>
        <v>19</v>
      </c>
      <c r="Q14" s="112">
        <v>3</v>
      </c>
      <c r="R14" s="114">
        <v>3</v>
      </c>
      <c r="S14" s="114">
        <v>4</v>
      </c>
      <c r="T14" s="114"/>
      <c r="U14" s="19" cm="1">
        <f t="array" ref="U14">IF(Q14="","",IF($U$11="Bester",LARGE(Q14:T14,1),IF(AND(S14="",T14=""),"",SUM(LARGE(Q14:T14,{1;2;3})))))</f>
        <v>10</v>
      </c>
      <c r="V14" s="140">
        <f t="shared" si="5"/>
        <v>20</v>
      </c>
      <c r="W14" s="182">
        <v>6.3888888888888884E-3</v>
      </c>
      <c r="X14" s="140">
        <f t="shared" si="6"/>
        <v>17</v>
      </c>
      <c r="Y14" s="21"/>
      <c r="Z14" s="26">
        <f t="shared" si="0"/>
        <v>3</v>
      </c>
      <c r="AA14" s="27">
        <f t="shared" si="1"/>
        <v>19</v>
      </c>
      <c r="AB14" s="27">
        <f t="shared" si="2"/>
        <v>20</v>
      </c>
      <c r="AC14" s="25">
        <f t="shared" si="7"/>
        <v>17</v>
      </c>
      <c r="AD14" s="19">
        <f t="shared" ref="AD14:AD76" si="13">IF(AND(Z14="",AA14="",AB14=""),"",SUM(Z14:AC14))</f>
        <v>59</v>
      </c>
      <c r="AE14" s="142">
        <f t="shared" si="8"/>
        <v>21</v>
      </c>
      <c r="AF14" s="28" t="str">
        <f t="shared" si="9"/>
        <v/>
      </c>
      <c r="AG14" s="29" t="str">
        <f t="shared" si="10"/>
        <v/>
      </c>
      <c r="AH14" s="30" t="str">
        <f t="shared" si="11"/>
        <v>x</v>
      </c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</row>
    <row r="15" spans="1:75" s="2" customFormat="1" ht="18" customHeight="1" x14ac:dyDescent="0.2">
      <c r="A15" s="5"/>
      <c r="B15" s="106">
        <v>4</v>
      </c>
      <c r="C15" s="153"/>
      <c r="D15" s="184" t="str">
        <v>Muj</v>
      </c>
      <c r="E15" s="184" t="str">
        <v>Ali</v>
      </c>
      <c r="F15" s="184" t="str">
        <v>1a</v>
      </c>
      <c r="G15" s="165" t="str">
        <f t="shared" si="3"/>
        <v>Teiln.</v>
      </c>
      <c r="H15" s="48"/>
      <c r="I15" s="16">
        <v>10.5</v>
      </c>
      <c r="J15" s="140">
        <f t="shared" si="4"/>
        <v>4</v>
      </c>
      <c r="K15" s="112">
        <v>6</v>
      </c>
      <c r="L15" s="114">
        <v>5</v>
      </c>
      <c r="M15" s="114">
        <v>2</v>
      </c>
      <c r="N15" s="114"/>
      <c r="O15" s="18" cm="1">
        <f t="array" ref="O15">IF(K15="","",IF($O$11="Bester",LARGE(K15:N15,1),IF(AND(M15="",N15=""),"",SUM(LARGE(K15:N15,{1;2;3})))))</f>
        <v>13</v>
      </c>
      <c r="P15" s="140">
        <f t="shared" si="12"/>
        <v>18</v>
      </c>
      <c r="Q15" s="112">
        <v>4</v>
      </c>
      <c r="R15" s="114">
        <v>3</v>
      </c>
      <c r="S15" s="139">
        <v>4</v>
      </c>
      <c r="T15" s="114"/>
      <c r="U15" s="19" cm="1">
        <f t="array" ref="U15">IF(Q15="","",IF($U$11="Bester",LARGE(Q15:T15,1),IF(AND(S15="",T15=""),"",SUM(LARGE(Q15:T15,{1;2;3})))))</f>
        <v>11</v>
      </c>
      <c r="V15" s="140">
        <f t="shared" si="5"/>
        <v>19</v>
      </c>
      <c r="W15" s="182">
        <v>1.744212962962963E-3</v>
      </c>
      <c r="X15" s="140">
        <f t="shared" si="6"/>
        <v>6</v>
      </c>
      <c r="Y15" s="21"/>
      <c r="Z15" s="26">
        <f t="shared" si="0"/>
        <v>4</v>
      </c>
      <c r="AA15" s="27">
        <f t="shared" si="1"/>
        <v>18</v>
      </c>
      <c r="AB15" s="27">
        <f t="shared" si="2"/>
        <v>19</v>
      </c>
      <c r="AC15" s="25">
        <f t="shared" si="7"/>
        <v>6</v>
      </c>
      <c r="AD15" s="19">
        <f t="shared" si="13"/>
        <v>47</v>
      </c>
      <c r="AE15" s="142">
        <f t="shared" si="8"/>
        <v>16</v>
      </c>
      <c r="AF15" s="28" t="str">
        <f t="shared" si="9"/>
        <v/>
      </c>
      <c r="AG15" s="29" t="str">
        <f t="shared" si="10"/>
        <v/>
      </c>
      <c r="AH15" s="30" t="str">
        <f t="shared" si="11"/>
        <v>x</v>
      </c>
      <c r="AI15" s="5"/>
      <c r="AJ15" s="5"/>
      <c r="AK15" s="5"/>
      <c r="AL15" s="6"/>
      <c r="AM15" s="5"/>
      <c r="AN15" s="6"/>
      <c r="AO15" s="5"/>
      <c r="AP15" s="7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</row>
    <row r="16" spans="1:75" ht="18" customHeight="1" x14ac:dyDescent="0.2">
      <c r="B16" s="106">
        <v>5</v>
      </c>
      <c r="C16" s="153"/>
      <c r="D16" s="184" t="str">
        <v>Mül</v>
      </c>
      <c r="E16" s="184" t="str">
        <v>Leo</v>
      </c>
      <c r="F16" s="184" t="str">
        <v>1a</v>
      </c>
      <c r="G16" s="165" t="str">
        <f t="shared" si="3"/>
        <v>Teiln.</v>
      </c>
      <c r="H16" s="48"/>
      <c r="I16" s="16">
        <v>11.5</v>
      </c>
      <c r="J16" s="140">
        <f t="shared" si="4"/>
        <v>5</v>
      </c>
      <c r="K16" s="112">
        <v>7</v>
      </c>
      <c r="L16" s="114">
        <v>6</v>
      </c>
      <c r="M16" s="114">
        <v>2</v>
      </c>
      <c r="N16" s="114"/>
      <c r="O16" s="18" cm="1">
        <f t="array" ref="O16">IF(K16="","",IF($O$11="Bester",LARGE(K16:N16,1),IF(AND(M16="",N16=""),"",SUM(LARGE(K16:N16,{1;2;3})))))</f>
        <v>15</v>
      </c>
      <c r="P16" s="140">
        <f t="shared" si="12"/>
        <v>17</v>
      </c>
      <c r="Q16" s="112">
        <v>5</v>
      </c>
      <c r="R16" s="114">
        <v>2</v>
      </c>
      <c r="S16" s="114">
        <v>3</v>
      </c>
      <c r="T16" s="114"/>
      <c r="U16" s="19" cm="1">
        <f t="array" ref="U16">IF(Q16="","",IF($U$11="Bester",LARGE(Q16:T16,1),IF(AND(S16="",T16=""),"",SUM(LARGE(Q16:T16,{1;2;3})))))</f>
        <v>10</v>
      </c>
      <c r="V16" s="140">
        <f t="shared" si="5"/>
        <v>20</v>
      </c>
      <c r="W16" s="182">
        <v>2.2233796296296294E-3</v>
      </c>
      <c r="X16" s="140">
        <f t="shared" si="6"/>
        <v>8</v>
      </c>
      <c r="Y16" s="21"/>
      <c r="Z16" s="26">
        <f t="shared" si="0"/>
        <v>5</v>
      </c>
      <c r="AA16" s="27">
        <f t="shared" si="1"/>
        <v>17</v>
      </c>
      <c r="AB16" s="27">
        <f t="shared" si="2"/>
        <v>20</v>
      </c>
      <c r="AC16" s="25">
        <f t="shared" si="7"/>
        <v>8</v>
      </c>
      <c r="AD16" s="19">
        <f t="shared" si="13"/>
        <v>50</v>
      </c>
      <c r="AE16" s="142">
        <f t="shared" si="8"/>
        <v>19</v>
      </c>
      <c r="AF16" s="28" t="str">
        <f t="shared" si="9"/>
        <v/>
      </c>
      <c r="AG16" s="29" t="str">
        <f t="shared" si="10"/>
        <v/>
      </c>
      <c r="AH16" s="30" t="str">
        <f t="shared" si="11"/>
        <v>x</v>
      </c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</row>
    <row r="17" spans="2:49" ht="18" customHeight="1" x14ac:dyDescent="0.2">
      <c r="B17" s="106">
        <v>6</v>
      </c>
      <c r="C17" s="153"/>
      <c r="D17" s="184" t="str">
        <v>Roh</v>
      </c>
      <c r="E17" s="184" t="str">
        <v>Pau</v>
      </c>
      <c r="F17" s="184" t="str">
        <v>1a</v>
      </c>
      <c r="G17" s="165" t="str">
        <f t="shared" si="3"/>
        <v>Sieger</v>
      </c>
      <c r="H17" s="48"/>
      <c r="I17" s="16">
        <v>12.5</v>
      </c>
      <c r="J17" s="140">
        <f t="shared" si="4"/>
        <v>6</v>
      </c>
      <c r="K17" s="112">
        <v>8</v>
      </c>
      <c r="L17" s="114">
        <v>7</v>
      </c>
      <c r="M17" s="114">
        <v>2</v>
      </c>
      <c r="N17" s="114"/>
      <c r="O17" s="18" cm="1">
        <f t="array" ref="O17">IF(K17="","",IF($O$11="Bester",LARGE(K17:N17,1),IF(AND(M17="",N17=""),"",SUM(LARGE(K17:N17,{1;2;3})))))</f>
        <v>17</v>
      </c>
      <c r="P17" s="140">
        <f t="shared" si="12"/>
        <v>16</v>
      </c>
      <c r="Q17" s="112">
        <v>6</v>
      </c>
      <c r="R17" s="114">
        <v>5</v>
      </c>
      <c r="S17" s="114">
        <v>6</v>
      </c>
      <c r="T17" s="114"/>
      <c r="U17" s="19" cm="1">
        <f t="array" ref="U17">IF(Q17="","",IF($U$11="Bester",LARGE(Q17:T17,1),IF(AND(S17="",T17=""),"",SUM(LARGE(Q17:T17,{1;2;3})))))</f>
        <v>17</v>
      </c>
      <c r="V17" s="140">
        <f t="shared" si="5"/>
        <v>16</v>
      </c>
      <c r="W17" s="182">
        <v>1.423611111111111E-3</v>
      </c>
      <c r="X17" s="140">
        <f t="shared" si="6"/>
        <v>4</v>
      </c>
      <c r="Y17" s="21"/>
      <c r="Z17" s="26">
        <f t="shared" si="0"/>
        <v>6</v>
      </c>
      <c r="AA17" s="27">
        <f t="shared" si="1"/>
        <v>16</v>
      </c>
      <c r="AB17" s="27">
        <f t="shared" si="2"/>
        <v>16</v>
      </c>
      <c r="AC17" s="25">
        <f t="shared" si="7"/>
        <v>4</v>
      </c>
      <c r="AD17" s="19">
        <f t="shared" si="13"/>
        <v>42</v>
      </c>
      <c r="AE17" s="142">
        <f t="shared" si="8"/>
        <v>9</v>
      </c>
      <c r="AF17" s="28" t="str">
        <f t="shared" si="9"/>
        <v/>
      </c>
      <c r="AG17" s="29" t="str">
        <f t="shared" si="10"/>
        <v>x</v>
      </c>
      <c r="AH17" s="30" t="str">
        <f t="shared" si="11"/>
        <v/>
      </c>
      <c r="AJ17" s="6"/>
      <c r="AK17" s="6"/>
      <c r="AL17" s="6"/>
      <c r="AM17" s="6" t="s">
        <v>21</v>
      </c>
      <c r="AN17" s="6"/>
      <c r="AO17" s="6"/>
      <c r="AP17" s="6"/>
      <c r="AQ17" s="6"/>
      <c r="AR17" s="6"/>
      <c r="AS17" s="6"/>
      <c r="AT17" s="6"/>
      <c r="AU17" s="6"/>
      <c r="AV17" s="6"/>
      <c r="AW17" s="6"/>
    </row>
    <row r="18" spans="2:49" ht="18" customHeight="1" x14ac:dyDescent="0.2">
      <c r="B18" s="106">
        <v>7</v>
      </c>
      <c r="C18" s="153"/>
      <c r="D18" s="184" t="str">
        <v>Sch</v>
      </c>
      <c r="E18" s="184" t="str">
        <v>Fra</v>
      </c>
      <c r="F18" s="184" t="str">
        <v>1a</v>
      </c>
      <c r="G18" s="165" t="str">
        <f t="shared" si="3"/>
        <v>Teiln.</v>
      </c>
      <c r="H18" s="48"/>
      <c r="I18" s="16">
        <v>13.5</v>
      </c>
      <c r="J18" s="140">
        <f t="shared" si="4"/>
        <v>7</v>
      </c>
      <c r="K18" s="112">
        <v>9</v>
      </c>
      <c r="L18" s="114">
        <v>8</v>
      </c>
      <c r="M18" s="114">
        <v>2</v>
      </c>
      <c r="N18" s="114"/>
      <c r="O18" s="18" cm="1">
        <f t="array" ref="O18">IF(K18="","",IF($O$11="Bester",LARGE(K18:N18,1),IF(AND(M18="",N18=""),"",SUM(LARGE(K18:N18,{1;2;3})))))</f>
        <v>19</v>
      </c>
      <c r="P18" s="140">
        <f t="shared" si="12"/>
        <v>15</v>
      </c>
      <c r="Q18" s="112">
        <v>7</v>
      </c>
      <c r="R18" s="114">
        <v>8</v>
      </c>
      <c r="S18" s="114">
        <v>6</v>
      </c>
      <c r="T18" s="114"/>
      <c r="U18" s="19" cm="1">
        <f t="array" ref="U18">IF(Q18="","",IF($U$11="Bester",LARGE(Q18:T18,1),IF(AND(S18="",T18=""),"",SUM(LARGE(Q18:T18,{1;2;3})))))</f>
        <v>21</v>
      </c>
      <c r="V18" s="140">
        <f t="shared" si="5"/>
        <v>15</v>
      </c>
      <c r="W18" s="182">
        <v>2.7789351851851851E-3</v>
      </c>
      <c r="X18" s="140">
        <f t="shared" si="6"/>
        <v>10</v>
      </c>
      <c r="Y18" s="21"/>
      <c r="Z18" s="26">
        <f t="shared" si="0"/>
        <v>7</v>
      </c>
      <c r="AA18" s="27">
        <f t="shared" si="1"/>
        <v>15</v>
      </c>
      <c r="AB18" s="27">
        <f t="shared" si="2"/>
        <v>15</v>
      </c>
      <c r="AC18" s="25">
        <f t="shared" si="7"/>
        <v>10</v>
      </c>
      <c r="AD18" s="19">
        <f t="shared" si="13"/>
        <v>47</v>
      </c>
      <c r="AE18" s="142">
        <f t="shared" si="8"/>
        <v>16</v>
      </c>
      <c r="AF18" s="28" t="str">
        <f t="shared" si="9"/>
        <v/>
      </c>
      <c r="AG18" s="29" t="str">
        <f t="shared" si="10"/>
        <v/>
      </c>
      <c r="AH18" s="30" t="str">
        <f t="shared" si="11"/>
        <v>x</v>
      </c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</row>
    <row r="19" spans="2:49" ht="18" customHeight="1" x14ac:dyDescent="0.2">
      <c r="B19" s="106">
        <v>8</v>
      </c>
      <c r="C19" s="153"/>
      <c r="D19" s="184" t="str">
        <v>Sta</v>
      </c>
      <c r="E19" s="184" t="str">
        <v>Ben</v>
      </c>
      <c r="F19" s="184" t="str">
        <v>1a</v>
      </c>
      <c r="G19" s="165" t="str">
        <f t="shared" si="3"/>
        <v>Ehren</v>
      </c>
      <c r="H19" s="48"/>
      <c r="I19" s="16">
        <v>14.5</v>
      </c>
      <c r="J19" s="140">
        <f t="shared" si="4"/>
        <v>8</v>
      </c>
      <c r="K19" s="112">
        <v>10</v>
      </c>
      <c r="L19" s="114">
        <v>9</v>
      </c>
      <c r="M19" s="114">
        <v>2</v>
      </c>
      <c r="N19" s="114"/>
      <c r="O19" s="18" cm="1">
        <f t="array" ref="O19">IF(K19="","",IF($O$11="Bester",LARGE(K19:N19,1),IF(AND(M19="",N19=""),"",SUM(LARGE(K19:N19,{1;2;3})))))</f>
        <v>21</v>
      </c>
      <c r="P19" s="140">
        <f t="shared" si="12"/>
        <v>14</v>
      </c>
      <c r="Q19" s="112">
        <v>8</v>
      </c>
      <c r="R19" s="114">
        <v>9</v>
      </c>
      <c r="S19" s="114">
        <v>6</v>
      </c>
      <c r="T19" s="114"/>
      <c r="U19" s="19" cm="1">
        <f t="array" ref="U19">IF(Q19="","",IF($U$11="Bester",LARGE(Q19:T19,1),IF(AND(S19="",T19=""),"",SUM(LARGE(Q19:T19,{1;2;3})))))</f>
        <v>23</v>
      </c>
      <c r="V19" s="140">
        <f t="shared" si="5"/>
        <v>7</v>
      </c>
      <c r="W19" s="182">
        <v>1.3888888888888889E-3</v>
      </c>
      <c r="X19" s="140">
        <f t="shared" si="6"/>
        <v>3</v>
      </c>
      <c r="Y19" s="21"/>
      <c r="Z19" s="26">
        <f t="shared" si="0"/>
        <v>8</v>
      </c>
      <c r="AA19" s="27">
        <f t="shared" si="1"/>
        <v>14</v>
      </c>
      <c r="AB19" s="27">
        <f t="shared" si="2"/>
        <v>7</v>
      </c>
      <c r="AC19" s="25">
        <f t="shared" si="7"/>
        <v>3</v>
      </c>
      <c r="AD19" s="19">
        <f t="shared" si="13"/>
        <v>32</v>
      </c>
      <c r="AE19" s="142">
        <f t="shared" si="8"/>
        <v>2</v>
      </c>
      <c r="AF19" s="28" t="str">
        <f t="shared" si="9"/>
        <v>x</v>
      </c>
      <c r="AG19" s="29" t="str">
        <f t="shared" si="10"/>
        <v/>
      </c>
      <c r="AH19" s="30" t="str">
        <f t="shared" si="11"/>
        <v/>
      </c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</row>
    <row r="20" spans="2:49" ht="18" customHeight="1" x14ac:dyDescent="0.2">
      <c r="B20" s="106">
        <v>9</v>
      </c>
      <c r="C20" s="153"/>
      <c r="D20" s="184" t="str">
        <v>Sta</v>
      </c>
      <c r="E20" s="184" t="str">
        <v>Sop</v>
      </c>
      <c r="F20" s="184" t="str">
        <v>1a</v>
      </c>
      <c r="G20" s="165" t="str">
        <f t="shared" si="3"/>
        <v>Ehren</v>
      </c>
      <c r="H20" s="48"/>
      <c r="I20" s="16">
        <v>15.5</v>
      </c>
      <c r="J20" s="140">
        <f t="shared" si="4"/>
        <v>9</v>
      </c>
      <c r="K20" s="112">
        <v>11</v>
      </c>
      <c r="L20" s="114">
        <v>10</v>
      </c>
      <c r="M20" s="114">
        <v>2</v>
      </c>
      <c r="N20" s="114"/>
      <c r="O20" s="18" cm="1">
        <f t="array" ref="O20">IF(K20="","",IF($O$11="Bester",LARGE(K20:N20,1),IF(AND(M20="",N20=""),"",SUM(LARGE(K20:N20,{1;2;3})))))</f>
        <v>23</v>
      </c>
      <c r="P20" s="140">
        <f t="shared" si="12"/>
        <v>13</v>
      </c>
      <c r="Q20" s="112">
        <v>9</v>
      </c>
      <c r="R20" s="114">
        <v>8</v>
      </c>
      <c r="S20" s="114">
        <v>6</v>
      </c>
      <c r="T20" s="114"/>
      <c r="U20" s="19" cm="1">
        <f t="array" ref="U20">IF(Q20="","",IF($U$11="Bester",LARGE(Q20:T20,1),IF(AND(S20="",T20=""),"",SUM(LARGE(Q20:T20,{1;2;3})))))</f>
        <v>23</v>
      </c>
      <c r="V20" s="140">
        <f t="shared" si="5"/>
        <v>7</v>
      </c>
      <c r="W20" s="182">
        <v>2.0856481481481481E-3</v>
      </c>
      <c r="X20" s="140">
        <f t="shared" si="6"/>
        <v>7</v>
      </c>
      <c r="Y20" s="21"/>
      <c r="Z20" s="26">
        <f t="shared" si="0"/>
        <v>9</v>
      </c>
      <c r="AA20" s="27">
        <f t="shared" si="1"/>
        <v>13</v>
      </c>
      <c r="AB20" s="27">
        <f t="shared" si="2"/>
        <v>7</v>
      </c>
      <c r="AC20" s="25">
        <f t="shared" si="7"/>
        <v>7</v>
      </c>
      <c r="AD20" s="19">
        <f t="shared" si="13"/>
        <v>36</v>
      </c>
      <c r="AE20" s="142">
        <f t="shared" si="8"/>
        <v>3</v>
      </c>
      <c r="AF20" s="28" t="str">
        <f t="shared" si="9"/>
        <v>x</v>
      </c>
      <c r="AG20" s="29" t="str">
        <f t="shared" si="10"/>
        <v/>
      </c>
      <c r="AH20" s="30" t="str">
        <f t="shared" si="11"/>
        <v/>
      </c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</row>
    <row r="21" spans="2:49" ht="18" customHeight="1" x14ac:dyDescent="0.2">
      <c r="B21" s="106">
        <v>10</v>
      </c>
      <c r="C21" s="153"/>
      <c r="D21" s="184" t="str">
        <v>Stö</v>
      </c>
      <c r="E21" s="184" t="str">
        <v>Sar</v>
      </c>
      <c r="F21" s="184" t="str">
        <v>1a</v>
      </c>
      <c r="G21" s="165" t="str">
        <f t="shared" si="3"/>
        <v>Sieger</v>
      </c>
      <c r="H21" s="48"/>
      <c r="I21" s="16">
        <v>16.5</v>
      </c>
      <c r="J21" s="140">
        <f t="shared" si="4"/>
        <v>10</v>
      </c>
      <c r="K21" s="112">
        <v>12</v>
      </c>
      <c r="L21" s="114">
        <v>11</v>
      </c>
      <c r="M21" s="114">
        <v>2</v>
      </c>
      <c r="N21" s="114"/>
      <c r="O21" s="18" cm="1">
        <f t="array" ref="O21">IF(K21="","",IF($O$11="Bester",LARGE(K21:N21,1),IF(AND(M21="",N21=""),"",SUM(LARGE(K21:N21,{1;2;3})))))</f>
        <v>25</v>
      </c>
      <c r="P21" s="140">
        <f t="shared" si="12"/>
        <v>12</v>
      </c>
      <c r="Q21" s="112">
        <v>10</v>
      </c>
      <c r="R21" s="114">
        <v>7</v>
      </c>
      <c r="S21" s="114">
        <v>6</v>
      </c>
      <c r="T21" s="114"/>
      <c r="U21" s="19" cm="1">
        <f t="array" ref="U21">IF(Q21="","",IF($U$11="Bester",LARGE(Q21:T21,1),IF(AND(S21="",T21=""),"",SUM(LARGE(Q21:T21,{1;2;3})))))</f>
        <v>23</v>
      </c>
      <c r="V21" s="140">
        <f t="shared" si="5"/>
        <v>7</v>
      </c>
      <c r="W21" s="182">
        <v>2.7789351851851851E-3</v>
      </c>
      <c r="X21" s="140">
        <f t="shared" si="6"/>
        <v>10</v>
      </c>
      <c r="Y21" s="21"/>
      <c r="Z21" s="26">
        <f t="shared" si="0"/>
        <v>10</v>
      </c>
      <c r="AA21" s="27">
        <f t="shared" si="1"/>
        <v>12</v>
      </c>
      <c r="AB21" s="27">
        <f t="shared" si="2"/>
        <v>7</v>
      </c>
      <c r="AC21" s="25">
        <f t="shared" si="7"/>
        <v>10</v>
      </c>
      <c r="AD21" s="19">
        <f t="shared" si="13"/>
        <v>39</v>
      </c>
      <c r="AE21" s="142">
        <f t="shared" si="8"/>
        <v>5</v>
      </c>
      <c r="AF21" s="28" t="str">
        <f t="shared" si="9"/>
        <v/>
      </c>
      <c r="AG21" s="29" t="str">
        <f t="shared" si="10"/>
        <v>x</v>
      </c>
      <c r="AH21" s="30" t="str">
        <f t="shared" si="11"/>
        <v/>
      </c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</row>
    <row r="22" spans="2:49" ht="18" customHeight="1" x14ac:dyDescent="0.2">
      <c r="B22" s="106">
        <v>11</v>
      </c>
      <c r="C22" s="153"/>
      <c r="D22" s="184" t="str">
        <v>Bec</v>
      </c>
      <c r="E22" s="184" t="str">
        <v>Lin</v>
      </c>
      <c r="F22" s="184" t="str">
        <v>1b</v>
      </c>
      <c r="G22" s="165" t="str">
        <f t="shared" si="3"/>
        <v>Teiln.</v>
      </c>
      <c r="H22" s="48"/>
      <c r="I22" s="16">
        <v>17.5</v>
      </c>
      <c r="J22" s="140">
        <f t="shared" si="4"/>
        <v>11</v>
      </c>
      <c r="K22" s="112">
        <v>13</v>
      </c>
      <c r="L22" s="114">
        <v>12</v>
      </c>
      <c r="M22" s="114">
        <v>2</v>
      </c>
      <c r="N22" s="114"/>
      <c r="O22" s="18" cm="1">
        <f t="array" ref="O22">IF(K22="","",IF($O$11="Bester",LARGE(K22:N22,1),IF(AND(M22="",N22=""),"",SUM(LARGE(K22:N22,{1;2;3})))))</f>
        <v>27</v>
      </c>
      <c r="P22" s="140">
        <f t="shared" si="12"/>
        <v>11</v>
      </c>
      <c r="Q22" s="112">
        <v>11</v>
      </c>
      <c r="R22" s="114">
        <v>6</v>
      </c>
      <c r="S22" s="114">
        <v>6</v>
      </c>
      <c r="T22" s="114"/>
      <c r="U22" s="19" cm="1">
        <f t="array" ref="U22">IF(Q22="","",IF($U$11="Bester",LARGE(Q22:T22,1),IF(AND(S22="",T22=""),"",SUM(LARGE(Q22:T22,{1;2;3})))))</f>
        <v>23</v>
      </c>
      <c r="V22" s="140">
        <f t="shared" si="5"/>
        <v>7</v>
      </c>
      <c r="W22" s="182">
        <v>6.9444444444444441E-3</v>
      </c>
      <c r="X22" s="140">
        <f t="shared" si="6"/>
        <v>21</v>
      </c>
      <c r="Y22" s="21"/>
      <c r="Z22" s="26">
        <f t="shared" si="0"/>
        <v>11</v>
      </c>
      <c r="AA22" s="27">
        <f t="shared" si="1"/>
        <v>11</v>
      </c>
      <c r="AB22" s="27">
        <f t="shared" si="2"/>
        <v>7</v>
      </c>
      <c r="AC22" s="25">
        <f t="shared" si="7"/>
        <v>21</v>
      </c>
      <c r="AD22" s="19">
        <f t="shared" si="13"/>
        <v>50</v>
      </c>
      <c r="AE22" s="142">
        <f t="shared" si="8"/>
        <v>19</v>
      </c>
      <c r="AF22" s="28" t="str">
        <f t="shared" si="9"/>
        <v/>
      </c>
      <c r="AG22" s="29" t="str">
        <f t="shared" si="10"/>
        <v/>
      </c>
      <c r="AH22" s="30" t="str">
        <f t="shared" si="11"/>
        <v>x</v>
      </c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</row>
    <row r="23" spans="2:49" ht="18" customHeight="1" x14ac:dyDescent="0.2">
      <c r="B23" s="106">
        <v>12</v>
      </c>
      <c r="C23" s="153"/>
      <c r="D23" s="184" t="str">
        <v>Bel</v>
      </c>
      <c r="E23" s="184" t="str">
        <v>Nev</v>
      </c>
      <c r="F23" s="184" t="str">
        <v>1b</v>
      </c>
      <c r="G23" s="165" t="str">
        <f t="shared" si="3"/>
        <v>Sieger</v>
      </c>
      <c r="H23" s="48"/>
      <c r="I23" s="16">
        <v>18.5</v>
      </c>
      <c r="J23" s="140">
        <f t="shared" si="4"/>
        <v>12</v>
      </c>
      <c r="K23" s="112">
        <v>14</v>
      </c>
      <c r="L23" s="114">
        <v>13</v>
      </c>
      <c r="M23" s="114">
        <v>2</v>
      </c>
      <c r="N23" s="114"/>
      <c r="O23" s="18" cm="1">
        <f t="array" ref="O23">IF(K23="","",IF($O$11="Bester",LARGE(K23:N23,1),IF(AND(M23="",N23=""),"",SUM(LARGE(K23:N23,{1;2;3})))))</f>
        <v>29</v>
      </c>
      <c r="P23" s="140">
        <f t="shared" si="12"/>
        <v>10</v>
      </c>
      <c r="Q23" s="112">
        <v>12</v>
      </c>
      <c r="R23" s="114">
        <v>5</v>
      </c>
      <c r="S23" s="114">
        <v>6</v>
      </c>
      <c r="T23" s="114"/>
      <c r="U23" s="19" cm="1">
        <f t="array" ref="U23">IF(Q23="","",IF($U$11="Bester",LARGE(Q23:T23,1),IF(AND(S23="",T23=""),"",SUM(LARGE(Q23:T23,{1;2;3})))))</f>
        <v>23</v>
      </c>
      <c r="V23" s="140">
        <f t="shared" si="5"/>
        <v>7</v>
      </c>
      <c r="W23" s="182">
        <v>6.2418981481481483E-3</v>
      </c>
      <c r="X23" s="140">
        <f t="shared" si="6"/>
        <v>15</v>
      </c>
      <c r="Y23" s="21"/>
      <c r="Z23" s="26">
        <f t="shared" si="0"/>
        <v>12</v>
      </c>
      <c r="AA23" s="27">
        <f t="shared" si="1"/>
        <v>10</v>
      </c>
      <c r="AB23" s="27">
        <f t="shared" si="2"/>
        <v>7</v>
      </c>
      <c r="AC23" s="25">
        <f t="shared" si="7"/>
        <v>15</v>
      </c>
      <c r="AD23" s="19">
        <f t="shared" si="13"/>
        <v>44</v>
      </c>
      <c r="AE23" s="142">
        <f t="shared" si="8"/>
        <v>11</v>
      </c>
      <c r="AF23" s="28" t="str">
        <f t="shared" si="9"/>
        <v/>
      </c>
      <c r="AG23" s="29" t="str">
        <f t="shared" si="10"/>
        <v>x</v>
      </c>
      <c r="AH23" s="30" t="str">
        <f t="shared" si="11"/>
        <v/>
      </c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  <c r="AV23" s="6"/>
      <c r="AW23" s="6"/>
    </row>
    <row r="24" spans="2:49" ht="18" customHeight="1" x14ac:dyDescent="0.2">
      <c r="B24" s="106">
        <v>13</v>
      </c>
      <c r="C24" s="153"/>
      <c r="D24" s="184" t="str">
        <v>Cha</v>
      </c>
      <c r="E24" s="184" t="str">
        <v>Oli</v>
      </c>
      <c r="F24" s="184" t="str">
        <v>1b</v>
      </c>
      <c r="G24" s="165" t="str">
        <f t="shared" si="3"/>
        <v>Sieger</v>
      </c>
      <c r="H24" s="48"/>
      <c r="I24" s="16">
        <v>19.5</v>
      </c>
      <c r="J24" s="140">
        <f t="shared" si="4"/>
        <v>13</v>
      </c>
      <c r="K24" s="112">
        <v>15</v>
      </c>
      <c r="L24" s="114">
        <v>14</v>
      </c>
      <c r="M24" s="114">
        <v>2</v>
      </c>
      <c r="N24" s="114"/>
      <c r="O24" s="18" cm="1">
        <f t="array" ref="O24">IF(K24="","",IF($O$11="Bester",LARGE(K24:N24,1),IF(AND(M24="",N24=""),"",SUM(LARGE(K24:N24,{1;2;3})))))</f>
        <v>31</v>
      </c>
      <c r="P24" s="140">
        <f t="shared" si="12"/>
        <v>9</v>
      </c>
      <c r="Q24" s="112">
        <v>13</v>
      </c>
      <c r="R24" s="114">
        <v>4</v>
      </c>
      <c r="S24" s="114">
        <v>6</v>
      </c>
      <c r="T24" s="114"/>
      <c r="U24" s="19" cm="1">
        <f t="array" ref="U24">IF(Q24="","",IF($U$11="Bester",LARGE(Q24:T24,1),IF(AND(S24="",T24=""),"",SUM(LARGE(Q24:T24,{1;2;3})))))</f>
        <v>23</v>
      </c>
      <c r="V24" s="140">
        <f t="shared" si="5"/>
        <v>7</v>
      </c>
      <c r="W24" s="182">
        <v>6.3564814814814803E-3</v>
      </c>
      <c r="X24" s="140">
        <f t="shared" si="6"/>
        <v>16</v>
      </c>
      <c r="Y24" s="21"/>
      <c r="Z24" s="26">
        <f t="shared" si="0"/>
        <v>13</v>
      </c>
      <c r="AA24" s="27">
        <f t="shared" si="1"/>
        <v>9</v>
      </c>
      <c r="AB24" s="27">
        <f t="shared" si="2"/>
        <v>7</v>
      </c>
      <c r="AC24" s="25">
        <f t="shared" si="7"/>
        <v>16</v>
      </c>
      <c r="AD24" s="19">
        <f t="shared" si="13"/>
        <v>45</v>
      </c>
      <c r="AE24" s="142">
        <f t="shared" si="8"/>
        <v>13</v>
      </c>
      <c r="AF24" s="28" t="str">
        <f t="shared" si="9"/>
        <v/>
      </c>
      <c r="AG24" s="29" t="str">
        <f t="shared" si="10"/>
        <v>x</v>
      </c>
      <c r="AH24" s="30" t="str">
        <f t="shared" si="11"/>
        <v/>
      </c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  <c r="AV24" s="6"/>
      <c r="AW24" s="6"/>
    </row>
    <row r="25" spans="2:49" ht="18" customHeight="1" x14ac:dyDescent="0.2">
      <c r="B25" s="106">
        <v>14</v>
      </c>
      <c r="C25" s="153"/>
      <c r="D25" s="184" t="str">
        <v>Hed</v>
      </c>
      <c r="E25" s="184" t="str">
        <v>Lin</v>
      </c>
      <c r="F25" s="184" t="str">
        <v>1b</v>
      </c>
      <c r="G25" s="165" t="str">
        <f t="shared" si="3"/>
        <v>Sieger</v>
      </c>
      <c r="H25" s="48"/>
      <c r="I25" s="16">
        <v>20.5</v>
      </c>
      <c r="J25" s="140">
        <f t="shared" si="4"/>
        <v>14</v>
      </c>
      <c r="K25" s="112">
        <v>16</v>
      </c>
      <c r="L25" s="114">
        <v>15</v>
      </c>
      <c r="M25" s="114">
        <v>2</v>
      </c>
      <c r="N25" s="114"/>
      <c r="O25" s="18" cm="1">
        <f t="array" ref="O25">IF(K25="","",IF($O$11="Bester",LARGE(K25:N25,1),IF(AND(M25="",N25=""),"",SUM(LARGE(K25:N25,{1;2;3})))))</f>
        <v>33</v>
      </c>
      <c r="P25" s="140">
        <f t="shared" si="12"/>
        <v>8</v>
      </c>
      <c r="Q25" s="112">
        <v>14</v>
      </c>
      <c r="R25" s="114">
        <v>3</v>
      </c>
      <c r="S25" s="114">
        <v>6</v>
      </c>
      <c r="T25" s="114"/>
      <c r="U25" s="19" cm="1">
        <f t="array" ref="U25">IF(Q25="","",IF($U$11="Bester",LARGE(Q25:T25,1),IF(AND(S25="",T25=""),"",SUM(LARGE(Q25:T25,{1;2;3})))))</f>
        <v>23</v>
      </c>
      <c r="V25" s="140">
        <f t="shared" si="5"/>
        <v>7</v>
      </c>
      <c r="W25" s="182">
        <v>5.626157407407407E-3</v>
      </c>
      <c r="X25" s="140">
        <f t="shared" si="6"/>
        <v>14</v>
      </c>
      <c r="Y25" s="21"/>
      <c r="Z25" s="26">
        <f t="shared" si="0"/>
        <v>14</v>
      </c>
      <c r="AA25" s="27">
        <f t="shared" si="1"/>
        <v>8</v>
      </c>
      <c r="AB25" s="27">
        <f t="shared" si="2"/>
        <v>7</v>
      </c>
      <c r="AC25" s="25">
        <f t="shared" si="7"/>
        <v>14</v>
      </c>
      <c r="AD25" s="19">
        <f t="shared" si="13"/>
        <v>43</v>
      </c>
      <c r="AE25" s="142">
        <f t="shared" si="8"/>
        <v>10</v>
      </c>
      <c r="AF25" s="28" t="str">
        <f t="shared" si="9"/>
        <v/>
      </c>
      <c r="AG25" s="29" t="str">
        <f t="shared" si="10"/>
        <v>x</v>
      </c>
      <c r="AH25" s="30" t="str">
        <f t="shared" si="11"/>
        <v/>
      </c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  <c r="AV25" s="6"/>
      <c r="AW25" s="6"/>
    </row>
    <row r="26" spans="2:49" ht="18" customHeight="1" x14ac:dyDescent="0.2">
      <c r="B26" s="106">
        <v>15</v>
      </c>
      <c r="C26" s="153"/>
      <c r="D26" s="184" t="str">
        <v>Ivs</v>
      </c>
      <c r="E26" s="184" t="str">
        <v>Jon</v>
      </c>
      <c r="F26" s="184" t="str">
        <v>1b</v>
      </c>
      <c r="G26" s="165" t="str">
        <f t="shared" si="3"/>
        <v>Sieger</v>
      </c>
      <c r="H26" s="48"/>
      <c r="I26" s="16">
        <v>21.5</v>
      </c>
      <c r="J26" s="140">
        <f t="shared" si="4"/>
        <v>15</v>
      </c>
      <c r="K26" s="112">
        <v>17</v>
      </c>
      <c r="L26" s="114">
        <v>16</v>
      </c>
      <c r="M26" s="114">
        <v>2</v>
      </c>
      <c r="N26" s="114"/>
      <c r="O26" s="18" cm="1">
        <f t="array" ref="O26">IF(K26="","",IF($O$11="Bester",LARGE(K26:N26,1),IF(AND(M26="",N26=""),"",SUM(LARGE(K26:N26,{1;2;3})))))</f>
        <v>35</v>
      </c>
      <c r="P26" s="140">
        <f t="shared" si="12"/>
        <v>7</v>
      </c>
      <c r="Q26" s="112">
        <v>15</v>
      </c>
      <c r="R26" s="114">
        <v>21</v>
      </c>
      <c r="S26" s="114">
        <v>6</v>
      </c>
      <c r="T26" s="114"/>
      <c r="U26" s="19" cm="1">
        <f t="array" ref="U26">IF(Q26="","",IF($U$11="Bester",LARGE(Q26:T26,1),IF(AND(S26="",T26=""),"",SUM(LARGE(Q26:T26,{1;2;3})))))</f>
        <v>42</v>
      </c>
      <c r="V26" s="140">
        <f t="shared" si="5"/>
        <v>2</v>
      </c>
      <c r="W26" s="182">
        <v>6.3888888888888884E-3</v>
      </c>
      <c r="X26" s="140">
        <f t="shared" si="6"/>
        <v>17</v>
      </c>
      <c r="Y26" s="21"/>
      <c r="Z26" s="26">
        <f t="shared" si="0"/>
        <v>15</v>
      </c>
      <c r="AA26" s="27">
        <f t="shared" si="1"/>
        <v>7</v>
      </c>
      <c r="AB26" s="27">
        <f t="shared" si="2"/>
        <v>2</v>
      </c>
      <c r="AC26" s="25">
        <f t="shared" si="7"/>
        <v>17</v>
      </c>
      <c r="AD26" s="19">
        <f t="shared" si="13"/>
        <v>41</v>
      </c>
      <c r="AE26" s="142">
        <f t="shared" si="8"/>
        <v>8</v>
      </c>
      <c r="AF26" s="28" t="str">
        <f t="shared" si="9"/>
        <v/>
      </c>
      <c r="AG26" s="29" t="str">
        <f t="shared" si="10"/>
        <v>x</v>
      </c>
      <c r="AH26" s="30" t="str">
        <f t="shared" si="11"/>
        <v/>
      </c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  <c r="AV26" s="6"/>
      <c r="AW26" s="6"/>
    </row>
    <row r="27" spans="2:49" ht="18" customHeight="1" x14ac:dyDescent="0.2">
      <c r="B27" s="106">
        <v>16</v>
      </c>
      <c r="C27" s="153"/>
      <c r="D27" s="184" t="str">
        <v>Kar</v>
      </c>
      <c r="E27" s="184" t="str">
        <v>Cel</v>
      </c>
      <c r="F27" s="184" t="str">
        <v>1b</v>
      </c>
      <c r="G27" s="165" t="str">
        <f t="shared" si="3"/>
        <v>Teiln.</v>
      </c>
      <c r="H27" s="48"/>
      <c r="I27" s="16">
        <v>22.5</v>
      </c>
      <c r="J27" s="140">
        <f t="shared" si="4"/>
        <v>16</v>
      </c>
      <c r="K27" s="112">
        <v>18</v>
      </c>
      <c r="L27" s="114">
        <v>17</v>
      </c>
      <c r="M27" s="114">
        <v>2</v>
      </c>
      <c r="N27" s="114"/>
      <c r="O27" s="18" cm="1">
        <f t="array" ref="O27">IF(K27="","",IF($O$11="Bester",LARGE(K27:N27,1),IF(AND(M27="",N27=""),"",SUM(LARGE(K27:N27,{1;2;3})))))</f>
        <v>37</v>
      </c>
      <c r="P27" s="140">
        <f t="shared" si="12"/>
        <v>6</v>
      </c>
      <c r="Q27" s="112">
        <v>16</v>
      </c>
      <c r="R27" s="114">
        <v>0</v>
      </c>
      <c r="S27" s="114">
        <v>6</v>
      </c>
      <c r="T27" s="114"/>
      <c r="U27" s="19" cm="1">
        <f t="array" ref="U27">IF(Q27="","",IF($U$11="Bester",LARGE(Q27:T27,1),IF(AND(S27="",T27=""),"",SUM(LARGE(Q27:T27,{1;2;3})))))</f>
        <v>22</v>
      </c>
      <c r="V27" s="140">
        <f t="shared" si="5"/>
        <v>14</v>
      </c>
      <c r="W27" s="182">
        <v>5.0127314814814817E-3</v>
      </c>
      <c r="X27" s="140">
        <f t="shared" si="6"/>
        <v>13</v>
      </c>
      <c r="Y27" s="21"/>
      <c r="Z27" s="26">
        <f t="shared" si="0"/>
        <v>16</v>
      </c>
      <c r="AA27" s="27">
        <f t="shared" si="1"/>
        <v>6</v>
      </c>
      <c r="AB27" s="27">
        <f t="shared" si="2"/>
        <v>14</v>
      </c>
      <c r="AC27" s="25">
        <f t="shared" si="7"/>
        <v>13</v>
      </c>
      <c r="AD27" s="19">
        <f t="shared" si="13"/>
        <v>49</v>
      </c>
      <c r="AE27" s="142">
        <f t="shared" si="8"/>
        <v>18</v>
      </c>
      <c r="AF27" s="28" t="str">
        <f t="shared" si="9"/>
        <v/>
      </c>
      <c r="AG27" s="29" t="str">
        <f t="shared" si="10"/>
        <v/>
      </c>
      <c r="AH27" s="30" t="str">
        <f t="shared" si="11"/>
        <v>x</v>
      </c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  <c r="AV27" s="6"/>
      <c r="AW27" s="6"/>
    </row>
    <row r="28" spans="2:49" ht="18" customHeight="1" x14ac:dyDescent="0.2">
      <c r="B28" s="106">
        <v>17</v>
      </c>
      <c r="C28" s="153"/>
      <c r="D28" s="184" t="str">
        <v>Pol</v>
      </c>
      <c r="E28" s="184" t="str">
        <v>Jon</v>
      </c>
      <c r="F28" s="184" t="str">
        <v>1b</v>
      </c>
      <c r="G28" s="165" t="str">
        <f t="shared" si="3"/>
        <v>Sieger</v>
      </c>
      <c r="H28" s="48"/>
      <c r="I28" s="16">
        <v>23.5</v>
      </c>
      <c r="J28" s="140">
        <f t="shared" si="4"/>
        <v>17</v>
      </c>
      <c r="K28" s="112">
        <v>19</v>
      </c>
      <c r="L28" s="114">
        <v>18</v>
      </c>
      <c r="M28" s="114">
        <v>2</v>
      </c>
      <c r="N28" s="114"/>
      <c r="O28" s="18" cm="1">
        <f t="array" ref="O28">IF(K28="","",IF($O$11="Bester",LARGE(K28:N28,1),IF(AND(M28="",N28=""),"",SUM(LARGE(K28:N28,{1;2;3})))))</f>
        <v>39</v>
      </c>
      <c r="P28" s="140">
        <f t="shared" si="12"/>
        <v>5</v>
      </c>
      <c r="Q28" s="112">
        <v>17</v>
      </c>
      <c r="R28" s="114">
        <v>12</v>
      </c>
      <c r="S28" s="114">
        <v>6</v>
      </c>
      <c r="T28" s="114"/>
      <c r="U28" s="19" cm="1">
        <f t="array" ref="U28">IF(Q28="","",IF($U$11="Bester",LARGE(Q28:T28,1),IF(AND(S28="",T28=""),"",SUM(LARGE(Q28:T28,{1;2;3})))))</f>
        <v>35</v>
      </c>
      <c r="V28" s="140">
        <f t="shared" si="5"/>
        <v>3</v>
      </c>
      <c r="W28" s="182">
        <v>6.7708333333333336E-3</v>
      </c>
      <c r="X28" s="140">
        <f t="shared" si="6"/>
        <v>19</v>
      </c>
      <c r="Y28" s="21"/>
      <c r="Z28" s="26">
        <f t="shared" si="0"/>
        <v>17</v>
      </c>
      <c r="AA28" s="27">
        <f t="shared" si="1"/>
        <v>5</v>
      </c>
      <c r="AB28" s="27">
        <f t="shared" si="2"/>
        <v>3</v>
      </c>
      <c r="AC28" s="25">
        <f t="shared" si="7"/>
        <v>19</v>
      </c>
      <c r="AD28" s="19">
        <f t="shared" si="13"/>
        <v>44</v>
      </c>
      <c r="AE28" s="142">
        <f t="shared" si="8"/>
        <v>11</v>
      </c>
      <c r="AF28" s="28" t="str">
        <f t="shared" si="9"/>
        <v/>
      </c>
      <c r="AG28" s="29" t="str">
        <f t="shared" si="10"/>
        <v>x</v>
      </c>
      <c r="AH28" s="30" t="str">
        <f t="shared" si="11"/>
        <v/>
      </c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  <c r="AV28" s="6"/>
      <c r="AW28" s="6"/>
    </row>
    <row r="29" spans="2:49" ht="18" customHeight="1" x14ac:dyDescent="0.2">
      <c r="B29" s="106">
        <v>18</v>
      </c>
      <c r="C29" s="153"/>
      <c r="D29" s="184" t="str">
        <v>Rei</v>
      </c>
      <c r="E29" s="184" t="str">
        <v>Luk</v>
      </c>
      <c r="F29" s="184" t="str">
        <v>1b</v>
      </c>
      <c r="G29" s="165" t="str">
        <f t="shared" si="3"/>
        <v>Sieger</v>
      </c>
      <c r="H29" s="48"/>
      <c r="I29" s="16">
        <v>24.5</v>
      </c>
      <c r="J29" s="140">
        <f t="shared" si="4"/>
        <v>18</v>
      </c>
      <c r="K29" s="112">
        <v>20</v>
      </c>
      <c r="L29" s="114">
        <v>19</v>
      </c>
      <c r="M29" s="114">
        <v>2</v>
      </c>
      <c r="N29" s="114"/>
      <c r="O29" s="18" cm="1">
        <f t="array" ref="O29">IF(K29="","",IF($O$11="Bester",LARGE(K29:N29,1),IF(AND(M29="",N29=""),"",SUM(LARGE(K29:N29,{1;2;3})))))</f>
        <v>41</v>
      </c>
      <c r="P29" s="140">
        <f t="shared" si="12"/>
        <v>4</v>
      </c>
      <c r="Q29" s="112">
        <v>18</v>
      </c>
      <c r="R29" s="114">
        <v>0</v>
      </c>
      <c r="S29" s="114">
        <v>6</v>
      </c>
      <c r="T29" s="114"/>
      <c r="U29" s="19" cm="1">
        <f t="array" ref="U29">IF(Q29="","",IF($U$11="Bester",LARGE(Q29:T29,1),IF(AND(S29="",T29=""),"",SUM(LARGE(Q29:T29,{1;2;3})))))</f>
        <v>24</v>
      </c>
      <c r="V29" s="140">
        <f t="shared" si="5"/>
        <v>6</v>
      </c>
      <c r="W29" s="182">
        <v>3.2916666666666667E-3</v>
      </c>
      <c r="X29" s="140">
        <f t="shared" si="6"/>
        <v>12</v>
      </c>
      <c r="Y29" s="21"/>
      <c r="Z29" s="26">
        <f t="shared" si="0"/>
        <v>18</v>
      </c>
      <c r="AA29" s="27">
        <f t="shared" si="1"/>
        <v>4</v>
      </c>
      <c r="AB29" s="27">
        <f t="shared" si="2"/>
        <v>6</v>
      </c>
      <c r="AC29" s="25">
        <f t="shared" si="7"/>
        <v>12</v>
      </c>
      <c r="AD29" s="19">
        <f t="shared" si="13"/>
        <v>40</v>
      </c>
      <c r="AE29" s="142">
        <f t="shared" si="8"/>
        <v>6</v>
      </c>
      <c r="AF29" s="28" t="str">
        <f t="shared" si="9"/>
        <v/>
      </c>
      <c r="AG29" s="29" t="str">
        <f t="shared" si="10"/>
        <v>x</v>
      </c>
      <c r="AH29" s="30" t="str">
        <f t="shared" si="11"/>
        <v/>
      </c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</row>
    <row r="30" spans="2:49" ht="18" customHeight="1" x14ac:dyDescent="0.2">
      <c r="B30" s="106">
        <v>19</v>
      </c>
      <c r="C30" s="153"/>
      <c r="D30" s="184" t="str">
        <v>Roy</v>
      </c>
      <c r="E30" s="184" t="str">
        <v>Jul</v>
      </c>
      <c r="F30" s="184" t="str">
        <v>1b</v>
      </c>
      <c r="G30" s="165" t="str">
        <f t="shared" si="3"/>
        <v>Ehren</v>
      </c>
      <c r="H30" s="48"/>
      <c r="I30" s="16">
        <v>25.5</v>
      </c>
      <c r="J30" s="140">
        <f t="shared" si="4"/>
        <v>19</v>
      </c>
      <c r="K30" s="112">
        <v>21</v>
      </c>
      <c r="L30" s="114">
        <v>20</v>
      </c>
      <c r="M30" s="114">
        <v>2</v>
      </c>
      <c r="N30" s="114"/>
      <c r="O30" s="18" cm="1">
        <f t="array" ref="O30">IF(K30="","",IF($O$11="Bester",LARGE(K30:N30,1),IF(AND(M30="",N30=""),"",SUM(LARGE(K30:N30,{1;2;3})))))</f>
        <v>43</v>
      </c>
      <c r="P30" s="140">
        <f t="shared" si="12"/>
        <v>3</v>
      </c>
      <c r="Q30" s="112">
        <v>19</v>
      </c>
      <c r="R30" s="114">
        <v>0</v>
      </c>
      <c r="S30" s="114">
        <v>6</v>
      </c>
      <c r="T30" s="114"/>
      <c r="U30" s="19" cm="1">
        <f t="array" ref="U30">IF(Q30="","",IF($U$11="Bester",LARGE(Q30:T30,1),IF(AND(S30="",T30=""),"",SUM(LARGE(Q30:T30,{1;2;3})))))</f>
        <v>25</v>
      </c>
      <c r="V30" s="140">
        <f t="shared" si="5"/>
        <v>5</v>
      </c>
      <c r="W30" s="182">
        <v>2.46875E-3</v>
      </c>
      <c r="X30" s="140">
        <f t="shared" si="6"/>
        <v>9</v>
      </c>
      <c r="Y30" s="21"/>
      <c r="Z30" s="26">
        <f t="shared" si="0"/>
        <v>19</v>
      </c>
      <c r="AA30" s="27">
        <f t="shared" si="1"/>
        <v>3</v>
      </c>
      <c r="AB30" s="27">
        <f t="shared" si="2"/>
        <v>5</v>
      </c>
      <c r="AC30" s="25">
        <f t="shared" si="7"/>
        <v>9</v>
      </c>
      <c r="AD30" s="19">
        <f t="shared" si="13"/>
        <v>36</v>
      </c>
      <c r="AE30" s="142">
        <f t="shared" si="8"/>
        <v>3</v>
      </c>
      <c r="AF30" s="28" t="str">
        <f t="shared" si="9"/>
        <v>x</v>
      </c>
      <c r="AG30" s="29" t="str">
        <f t="shared" si="10"/>
        <v/>
      </c>
      <c r="AH30" s="30" t="str">
        <f t="shared" si="11"/>
        <v/>
      </c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  <c r="AV30" s="6"/>
      <c r="AW30" s="6"/>
    </row>
    <row r="31" spans="2:49" ht="18" customHeight="1" x14ac:dyDescent="0.2">
      <c r="B31" s="106">
        <v>20</v>
      </c>
      <c r="C31" s="153"/>
      <c r="D31" s="184" t="str">
        <v>Web</v>
      </c>
      <c r="E31" s="184" t="str">
        <v>Phi</v>
      </c>
      <c r="F31" s="184" t="str">
        <v>1b</v>
      </c>
      <c r="G31" s="165" t="str">
        <f t="shared" si="3"/>
        <v>Ehren</v>
      </c>
      <c r="H31" s="48"/>
      <c r="I31" s="16">
        <v>26.5</v>
      </c>
      <c r="J31" s="140">
        <f t="shared" si="4"/>
        <v>20</v>
      </c>
      <c r="K31" s="112">
        <v>22</v>
      </c>
      <c r="L31" s="114">
        <v>21</v>
      </c>
      <c r="M31" s="114">
        <v>2</v>
      </c>
      <c r="N31" s="114"/>
      <c r="O31" s="18" cm="1">
        <f t="array" ref="O31">IF(K31="","",IF($O$11="Bester",LARGE(K31:N31,1),IF(AND(M31="",N31=""),"",SUM(LARGE(K31:N31,{1;2;3})))))</f>
        <v>45</v>
      </c>
      <c r="P31" s="140">
        <f t="shared" si="12"/>
        <v>2</v>
      </c>
      <c r="Q31" s="112">
        <v>20</v>
      </c>
      <c r="R31" s="114">
        <v>23</v>
      </c>
      <c r="S31" s="114">
        <v>6</v>
      </c>
      <c r="T31" s="114"/>
      <c r="U31" s="19" cm="1">
        <f t="array" ref="U31">IF(Q31="","",IF($U$11="Bester",LARGE(Q31:T31,1),IF(AND(S31="",T31=""),"",SUM(LARGE(Q31:T31,{1;2;3})))))</f>
        <v>49</v>
      </c>
      <c r="V31" s="140">
        <f t="shared" si="5"/>
        <v>1</v>
      </c>
      <c r="W31" s="181">
        <v>8.1828703703703696E-4</v>
      </c>
      <c r="X31" s="140">
        <f t="shared" si="6"/>
        <v>1</v>
      </c>
      <c r="Y31" s="21"/>
      <c r="Z31" s="26">
        <f t="shared" si="0"/>
        <v>20</v>
      </c>
      <c r="AA31" s="27">
        <f t="shared" si="1"/>
        <v>2</v>
      </c>
      <c r="AB31" s="27">
        <f t="shared" si="2"/>
        <v>1</v>
      </c>
      <c r="AC31" s="25">
        <f t="shared" si="7"/>
        <v>1</v>
      </c>
      <c r="AD31" s="19">
        <f t="shared" si="13"/>
        <v>24</v>
      </c>
      <c r="AE31" s="142">
        <f t="shared" si="8"/>
        <v>1</v>
      </c>
      <c r="AF31" s="28" t="str">
        <f t="shared" si="9"/>
        <v>x</v>
      </c>
      <c r="AG31" s="29" t="str">
        <f t="shared" si="10"/>
        <v/>
      </c>
      <c r="AH31" s="30" t="str">
        <f t="shared" si="11"/>
        <v/>
      </c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  <c r="AV31" s="6"/>
      <c r="AW31" s="6"/>
    </row>
    <row r="32" spans="2:49" ht="18" customHeight="1" x14ac:dyDescent="0.2">
      <c r="B32" s="106">
        <v>21</v>
      </c>
      <c r="C32" s="153"/>
      <c r="D32" s="184" t="str">
        <v>Wie</v>
      </c>
      <c r="E32" s="184" t="str">
        <v>Ann</v>
      </c>
      <c r="F32" s="184" t="str">
        <v>1b</v>
      </c>
      <c r="G32" s="165" t="str">
        <f t="shared" si="3"/>
        <v>Sieger</v>
      </c>
      <c r="H32" s="48"/>
      <c r="I32" s="16">
        <v>27.5</v>
      </c>
      <c r="J32" s="140">
        <f t="shared" si="4"/>
        <v>21</v>
      </c>
      <c r="K32" s="112">
        <v>23</v>
      </c>
      <c r="L32" s="114">
        <v>22</v>
      </c>
      <c r="M32" s="114">
        <v>2</v>
      </c>
      <c r="N32" s="114"/>
      <c r="O32" s="18" cm="1">
        <f t="array" ref="O32">IF(K32="","",IF($O$11="Bester",LARGE(K32:N32,1),IF(AND(M32="",N32=""),"",SUM(LARGE(K32:N32,{1;2;3})))))</f>
        <v>47</v>
      </c>
      <c r="P32" s="140">
        <f t="shared" si="12"/>
        <v>1</v>
      </c>
      <c r="Q32" s="112">
        <v>21</v>
      </c>
      <c r="R32" s="114">
        <v>1</v>
      </c>
      <c r="S32" s="114">
        <v>6</v>
      </c>
      <c r="T32" s="114"/>
      <c r="U32" s="19" cm="1">
        <f t="array" ref="U32">IF(Q32="","",IF($U$11="Bester",LARGE(Q32:T32,1),IF(AND(S32="",T32=""),"",SUM(LARGE(Q32:T32,{1;2;3})))))</f>
        <v>28</v>
      </c>
      <c r="V32" s="140">
        <f t="shared" si="5"/>
        <v>4</v>
      </c>
      <c r="W32" s="181">
        <v>6.9432870370370369E-3</v>
      </c>
      <c r="X32" s="140">
        <f t="shared" si="6"/>
        <v>20</v>
      </c>
      <c r="Y32" s="21"/>
      <c r="Z32" s="26">
        <f t="shared" si="0"/>
        <v>21</v>
      </c>
      <c r="AA32" s="27">
        <f t="shared" si="1"/>
        <v>1</v>
      </c>
      <c r="AB32" s="27">
        <f t="shared" si="2"/>
        <v>4</v>
      </c>
      <c r="AC32" s="25">
        <f t="shared" si="7"/>
        <v>20</v>
      </c>
      <c r="AD32" s="19">
        <f t="shared" si="13"/>
        <v>46</v>
      </c>
      <c r="AE32" s="142">
        <f t="shared" si="8"/>
        <v>15</v>
      </c>
      <c r="AF32" s="28" t="str">
        <f t="shared" si="9"/>
        <v/>
      </c>
      <c r="AG32" s="29" t="str">
        <f t="shared" si="10"/>
        <v>x</v>
      </c>
      <c r="AH32" s="30" t="str">
        <f t="shared" si="11"/>
        <v/>
      </c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  <c r="AV32" s="6"/>
      <c r="AW32" s="6"/>
    </row>
    <row r="33" spans="2:49" ht="18" customHeight="1" x14ac:dyDescent="0.2">
      <c r="B33" s="106">
        <v>22</v>
      </c>
      <c r="C33" s="153"/>
      <c r="D33" s="184"/>
      <c r="E33" s="184"/>
      <c r="F33" s="184"/>
      <c r="G33" s="165" t="str">
        <f t="shared" si="3"/>
        <v/>
      </c>
      <c r="H33" s="48"/>
      <c r="I33" s="17"/>
      <c r="J33" s="140" t="str">
        <f t="shared" si="4"/>
        <v/>
      </c>
      <c r="K33" s="112"/>
      <c r="L33" s="114"/>
      <c r="M33" s="114"/>
      <c r="N33" s="114"/>
      <c r="O33" s="18" t="str" cm="1">
        <f t="array" ref="O33">IF(K33="","",IF($O$11="Bester",LARGE(K33:N33,1),IF(AND(M33="",N33=""),"",SUM(LARGE(K33:N33,{1;2;3})))))</f>
        <v/>
      </c>
      <c r="P33" s="140" t="str">
        <f t="shared" si="12"/>
        <v/>
      </c>
      <c r="Q33" s="112"/>
      <c r="R33" s="114"/>
      <c r="S33" s="114"/>
      <c r="T33" s="114"/>
      <c r="U33" s="19" t="str" cm="1">
        <f t="array" ref="U33">IF(Q33="","",IF($U$11="Bester",LARGE(Q33:T33,1),IF(AND(S33="",T33=""),"",SUM(LARGE(Q33:T33,{1;2;3})))))</f>
        <v/>
      </c>
      <c r="V33" s="140" t="str">
        <f t="shared" si="5"/>
        <v/>
      </c>
      <c r="W33" s="16"/>
      <c r="X33" s="140" t="str">
        <f t="shared" si="6"/>
        <v/>
      </c>
      <c r="Y33" s="21"/>
      <c r="Z33" s="26" t="str">
        <f t="shared" si="0"/>
        <v/>
      </c>
      <c r="AA33" s="27" t="str">
        <f t="shared" si="1"/>
        <v/>
      </c>
      <c r="AB33" s="27" t="str">
        <f t="shared" si="2"/>
        <v/>
      </c>
      <c r="AC33" s="25" t="str">
        <f t="shared" si="7"/>
        <v/>
      </c>
      <c r="AD33" s="19" t="str">
        <f t="shared" si="13"/>
        <v/>
      </c>
      <c r="AE33" s="142" t="str">
        <f t="shared" si="8"/>
        <v/>
      </c>
      <c r="AF33" s="28" t="str">
        <f t="shared" si="9"/>
        <v/>
      </c>
      <c r="AG33" s="29" t="str">
        <f t="shared" si="10"/>
        <v/>
      </c>
      <c r="AH33" s="30" t="str">
        <f t="shared" si="11"/>
        <v/>
      </c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  <c r="AV33" s="6"/>
      <c r="AW33" s="6"/>
    </row>
    <row r="34" spans="2:49" ht="18" customHeight="1" x14ac:dyDescent="0.2">
      <c r="B34" s="106">
        <v>23</v>
      </c>
      <c r="C34" s="153"/>
      <c r="D34" s="184"/>
      <c r="E34" s="184"/>
      <c r="F34" s="184"/>
      <c r="G34" s="165" t="str">
        <f t="shared" si="3"/>
        <v/>
      </c>
      <c r="H34" s="48"/>
      <c r="I34" s="17"/>
      <c r="J34" s="140" t="str">
        <f t="shared" si="4"/>
        <v/>
      </c>
      <c r="K34" s="112"/>
      <c r="L34" s="114"/>
      <c r="M34" s="114"/>
      <c r="N34" s="114"/>
      <c r="O34" s="18" t="str" cm="1">
        <f t="array" ref="O34">IF(K34="","",IF($O$11="Bester",LARGE(K34:N34,1),IF(AND(M34="",N34=""),"",SUM(LARGE(K34:N34,{1;2;3})))))</f>
        <v/>
      </c>
      <c r="P34" s="140" t="str">
        <f t="shared" si="12"/>
        <v/>
      </c>
      <c r="Q34" s="112"/>
      <c r="R34" s="114"/>
      <c r="S34" s="114"/>
      <c r="T34" s="114"/>
      <c r="U34" s="19" t="str" cm="1">
        <f t="array" ref="U34">IF(Q34="","",IF($U$11="Bester",LARGE(Q34:T34,1),IF(AND(S34="",T34=""),"",SUM(LARGE(Q34:T34,{1;2;3})))))</f>
        <v/>
      </c>
      <c r="V34" s="140" t="str">
        <f t="shared" si="5"/>
        <v/>
      </c>
      <c r="W34" s="16"/>
      <c r="X34" s="140" t="str">
        <f t="shared" si="6"/>
        <v/>
      </c>
      <c r="Y34" s="21"/>
      <c r="Z34" s="26" t="str">
        <f t="shared" si="0"/>
        <v/>
      </c>
      <c r="AA34" s="27" t="str">
        <f t="shared" si="1"/>
        <v/>
      </c>
      <c r="AB34" s="27" t="str">
        <f t="shared" si="2"/>
        <v/>
      </c>
      <c r="AC34" s="25" t="str">
        <f t="shared" si="7"/>
        <v/>
      </c>
      <c r="AD34" s="19" t="str">
        <f t="shared" si="13"/>
        <v/>
      </c>
      <c r="AE34" s="142" t="str">
        <f t="shared" si="8"/>
        <v/>
      </c>
      <c r="AF34" s="28" t="str">
        <f t="shared" si="9"/>
        <v/>
      </c>
      <c r="AG34" s="29" t="str">
        <f t="shared" si="10"/>
        <v/>
      </c>
      <c r="AH34" s="30" t="str">
        <f t="shared" si="11"/>
        <v/>
      </c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</row>
    <row r="35" spans="2:49" ht="18" customHeight="1" x14ac:dyDescent="0.2">
      <c r="B35" s="106">
        <v>24</v>
      </c>
      <c r="C35" s="153"/>
      <c r="D35" s="184"/>
      <c r="E35" s="184"/>
      <c r="F35" s="184"/>
      <c r="G35" s="165" t="str">
        <f t="shared" si="3"/>
        <v/>
      </c>
      <c r="H35" s="48"/>
      <c r="I35" s="17"/>
      <c r="J35" s="140" t="str">
        <f t="shared" si="4"/>
        <v/>
      </c>
      <c r="K35" s="112"/>
      <c r="L35" s="114"/>
      <c r="M35" s="114"/>
      <c r="N35" s="114"/>
      <c r="O35" s="18" t="str" cm="1">
        <f t="array" ref="O35">IF(K35="","",IF($O$11="Bester",LARGE(K35:N35,1),IF(AND(M35="",N35=""),"",SUM(LARGE(K35:N35,{1;2;3})))))</f>
        <v/>
      </c>
      <c r="P35" s="140" t="str">
        <f t="shared" si="12"/>
        <v/>
      </c>
      <c r="Q35" s="112"/>
      <c r="R35" s="114"/>
      <c r="S35" s="114"/>
      <c r="T35" s="114"/>
      <c r="U35" s="19" t="str" cm="1">
        <f t="array" ref="U35">IF(Q35="","",IF($U$11="Bester",LARGE(Q35:T35,1),IF(AND(S35="",T35=""),"",SUM(LARGE(Q35:T35,{1;2;3})))))</f>
        <v/>
      </c>
      <c r="V35" s="140" t="str">
        <f t="shared" si="5"/>
        <v/>
      </c>
      <c r="W35" s="16"/>
      <c r="X35" s="140" t="str">
        <f t="shared" si="6"/>
        <v/>
      </c>
      <c r="Y35" s="21"/>
      <c r="Z35" s="26" t="str">
        <f t="shared" si="0"/>
        <v/>
      </c>
      <c r="AA35" s="27" t="str">
        <f t="shared" si="1"/>
        <v/>
      </c>
      <c r="AB35" s="27" t="str">
        <f t="shared" si="2"/>
        <v/>
      </c>
      <c r="AC35" s="25" t="str">
        <f t="shared" si="7"/>
        <v/>
      </c>
      <c r="AD35" s="19" t="str">
        <f t="shared" si="13"/>
        <v/>
      </c>
      <c r="AE35" s="142" t="str">
        <f t="shared" si="8"/>
        <v/>
      </c>
      <c r="AF35" s="28" t="str">
        <f t="shared" si="9"/>
        <v/>
      </c>
      <c r="AG35" s="29" t="str">
        <f t="shared" si="10"/>
        <v/>
      </c>
      <c r="AH35" s="30" t="str">
        <f t="shared" si="11"/>
        <v/>
      </c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</row>
    <row r="36" spans="2:49" ht="18" customHeight="1" x14ac:dyDescent="0.2">
      <c r="B36" s="106">
        <v>25</v>
      </c>
      <c r="C36" s="153"/>
      <c r="D36" s="184"/>
      <c r="E36" s="184"/>
      <c r="F36" s="184"/>
      <c r="G36" s="165" t="str">
        <f t="shared" si="3"/>
        <v/>
      </c>
      <c r="H36" s="48"/>
      <c r="I36" s="17"/>
      <c r="J36" s="140" t="str">
        <f t="shared" si="4"/>
        <v/>
      </c>
      <c r="K36" s="112"/>
      <c r="L36" s="114"/>
      <c r="M36" s="114"/>
      <c r="N36" s="114"/>
      <c r="O36" s="18" t="str" cm="1">
        <f t="array" ref="O36">IF(K36="","",IF($O$11="Bester",LARGE(K36:N36,1),IF(AND(M36="",N36=""),"",SUM(LARGE(K36:N36,{1;2;3})))))</f>
        <v/>
      </c>
      <c r="P36" s="140" t="str">
        <f t="shared" si="12"/>
        <v/>
      </c>
      <c r="Q36" s="112"/>
      <c r="R36" s="114"/>
      <c r="S36" s="114"/>
      <c r="T36" s="114"/>
      <c r="U36" s="19" t="str" cm="1">
        <f t="array" ref="U36">IF(Q36="","",IF($U$11="Bester",LARGE(Q36:T36,1),IF(AND(S36="",T36=""),"",SUM(LARGE(Q36:T36,{1;2;3})))))</f>
        <v/>
      </c>
      <c r="V36" s="140" t="str">
        <f t="shared" si="5"/>
        <v/>
      </c>
      <c r="W36" s="16"/>
      <c r="X36" s="140" t="str">
        <f t="shared" si="6"/>
        <v/>
      </c>
      <c r="Y36" s="21"/>
      <c r="Z36" s="26" t="str">
        <f t="shared" si="0"/>
        <v/>
      </c>
      <c r="AA36" s="27" t="str">
        <f t="shared" si="1"/>
        <v/>
      </c>
      <c r="AB36" s="27" t="str">
        <f t="shared" si="2"/>
        <v/>
      </c>
      <c r="AC36" s="25" t="str">
        <f t="shared" si="7"/>
        <v/>
      </c>
      <c r="AD36" s="19" t="str">
        <f t="shared" si="13"/>
        <v/>
      </c>
      <c r="AE36" s="142" t="str">
        <f t="shared" si="8"/>
        <v/>
      </c>
      <c r="AF36" s="28" t="str">
        <f t="shared" si="9"/>
        <v/>
      </c>
      <c r="AG36" s="29" t="str">
        <f t="shared" si="10"/>
        <v/>
      </c>
      <c r="AH36" s="30" t="str">
        <f t="shared" si="11"/>
        <v/>
      </c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</row>
    <row r="37" spans="2:49" ht="18" customHeight="1" x14ac:dyDescent="0.2">
      <c r="B37" s="106">
        <v>26</v>
      </c>
      <c r="C37" s="153"/>
      <c r="D37" s="184"/>
      <c r="E37" s="184"/>
      <c r="F37" s="184"/>
      <c r="G37" s="165" t="str">
        <f t="shared" si="3"/>
        <v/>
      </c>
      <c r="H37" s="48"/>
      <c r="I37" s="17"/>
      <c r="J37" s="140" t="str">
        <f t="shared" si="4"/>
        <v/>
      </c>
      <c r="K37" s="112"/>
      <c r="L37" s="114"/>
      <c r="M37" s="114"/>
      <c r="N37" s="114"/>
      <c r="O37" s="18" t="str" cm="1">
        <f t="array" ref="O37">IF(K37="","",IF($O$11="Bester",LARGE(K37:N37,1),IF(AND(M37="",N37=""),"",SUM(LARGE(K37:N37,{1;2;3})))))</f>
        <v/>
      </c>
      <c r="P37" s="140" t="str">
        <f t="shared" si="12"/>
        <v/>
      </c>
      <c r="Q37" s="112"/>
      <c r="R37" s="114"/>
      <c r="S37" s="114"/>
      <c r="T37" s="114"/>
      <c r="U37" s="19" t="str" cm="1">
        <f t="array" ref="U37">IF(Q37="","",IF($U$11="Bester",LARGE(Q37:T37,1),IF(AND(S37="",T37=""),"",SUM(LARGE(Q37:T37,{1;2;3})))))</f>
        <v/>
      </c>
      <c r="V37" s="140" t="str">
        <f t="shared" si="5"/>
        <v/>
      </c>
      <c r="W37" s="16"/>
      <c r="X37" s="140" t="str">
        <f t="shared" si="6"/>
        <v/>
      </c>
      <c r="Y37" s="21"/>
      <c r="Z37" s="26" t="str">
        <f t="shared" si="0"/>
        <v/>
      </c>
      <c r="AA37" s="27" t="str">
        <f t="shared" si="1"/>
        <v/>
      </c>
      <c r="AB37" s="27" t="str">
        <f t="shared" si="2"/>
        <v/>
      </c>
      <c r="AC37" s="25" t="str">
        <f t="shared" si="7"/>
        <v/>
      </c>
      <c r="AD37" s="19" t="str">
        <f t="shared" si="13"/>
        <v/>
      </c>
      <c r="AE37" s="142" t="str">
        <f t="shared" si="8"/>
        <v/>
      </c>
      <c r="AF37" s="28" t="str">
        <f t="shared" si="9"/>
        <v/>
      </c>
      <c r="AG37" s="29" t="str">
        <f t="shared" si="10"/>
        <v/>
      </c>
      <c r="AH37" s="30" t="str">
        <f t="shared" si="11"/>
        <v/>
      </c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</row>
    <row r="38" spans="2:49" ht="18" customHeight="1" x14ac:dyDescent="0.2">
      <c r="B38" s="106">
        <v>27</v>
      </c>
      <c r="C38" s="153"/>
      <c r="D38" s="184"/>
      <c r="E38" s="184"/>
      <c r="F38" s="184"/>
      <c r="G38" s="165" t="str">
        <f t="shared" si="3"/>
        <v/>
      </c>
      <c r="H38" s="48"/>
      <c r="I38" s="17"/>
      <c r="J38" s="140" t="str">
        <f t="shared" si="4"/>
        <v/>
      </c>
      <c r="K38" s="112"/>
      <c r="L38" s="114"/>
      <c r="M38" s="114"/>
      <c r="N38" s="114"/>
      <c r="O38" s="18" t="str" cm="1">
        <f t="array" ref="O38">IF(K38="","",IF($O$11="Bester",LARGE(K38:N38,1),IF(AND(M38="",N38=""),"",SUM(LARGE(K38:N38,{1;2;3})))))</f>
        <v/>
      </c>
      <c r="P38" s="140" t="str">
        <f t="shared" si="12"/>
        <v/>
      </c>
      <c r="Q38" s="112"/>
      <c r="R38" s="114"/>
      <c r="S38" s="114"/>
      <c r="T38" s="114"/>
      <c r="U38" s="19" t="str" cm="1">
        <f t="array" ref="U38">IF(Q38="","",IF($U$11="Bester",LARGE(Q38:T38,1),IF(AND(S38="",T38=""),"",SUM(LARGE(Q38:T38,{1;2;3})))))</f>
        <v/>
      </c>
      <c r="V38" s="140" t="str">
        <f t="shared" si="5"/>
        <v/>
      </c>
      <c r="W38" s="16"/>
      <c r="X38" s="140" t="str">
        <f t="shared" si="6"/>
        <v/>
      </c>
      <c r="Y38" s="21"/>
      <c r="Z38" s="26" t="str">
        <f t="shared" si="0"/>
        <v/>
      </c>
      <c r="AA38" s="27" t="str">
        <f t="shared" si="1"/>
        <v/>
      </c>
      <c r="AB38" s="27" t="str">
        <f t="shared" si="2"/>
        <v/>
      </c>
      <c r="AC38" s="25" t="str">
        <f t="shared" si="7"/>
        <v/>
      </c>
      <c r="AD38" s="19" t="str">
        <f t="shared" si="13"/>
        <v/>
      </c>
      <c r="AE38" s="142" t="str">
        <f t="shared" si="8"/>
        <v/>
      </c>
      <c r="AF38" s="28" t="str">
        <f t="shared" si="9"/>
        <v/>
      </c>
      <c r="AG38" s="29" t="str">
        <f t="shared" si="10"/>
        <v/>
      </c>
      <c r="AH38" s="30" t="str">
        <f t="shared" si="11"/>
        <v/>
      </c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</row>
    <row r="39" spans="2:49" ht="18" customHeight="1" x14ac:dyDescent="0.2">
      <c r="B39" s="106">
        <v>28</v>
      </c>
      <c r="C39" s="153"/>
      <c r="D39" s="184"/>
      <c r="E39" s="184"/>
      <c r="F39" s="184"/>
      <c r="G39" s="165" t="str">
        <f t="shared" si="3"/>
        <v/>
      </c>
      <c r="H39" s="48"/>
      <c r="I39" s="17"/>
      <c r="J39" s="140" t="str">
        <f t="shared" si="4"/>
        <v/>
      </c>
      <c r="K39" s="112"/>
      <c r="L39" s="114"/>
      <c r="M39" s="114"/>
      <c r="N39" s="114"/>
      <c r="O39" s="18" t="str" cm="1">
        <f t="array" ref="O39">IF(K39="","",IF($O$11="Bester",LARGE(K39:N39,1),IF(AND(M39="",N39=""),"",SUM(LARGE(K39:N39,{1;2;3})))))</f>
        <v/>
      </c>
      <c r="P39" s="140" t="str">
        <f t="shared" si="12"/>
        <v/>
      </c>
      <c r="Q39" s="112"/>
      <c r="R39" s="114"/>
      <c r="S39" s="114"/>
      <c r="T39" s="114"/>
      <c r="U39" s="19" t="str" cm="1">
        <f t="array" ref="U39">IF(Q39="","",IF($U$11="Bester",LARGE(Q39:T39,1),IF(AND(S39="",T39=""),"",SUM(LARGE(Q39:T39,{1;2;3})))))</f>
        <v/>
      </c>
      <c r="V39" s="140" t="str">
        <f t="shared" si="5"/>
        <v/>
      </c>
      <c r="W39" s="16"/>
      <c r="X39" s="140" t="str">
        <f t="shared" si="6"/>
        <v/>
      </c>
      <c r="Y39" s="21"/>
      <c r="Z39" s="26" t="str">
        <f t="shared" si="0"/>
        <v/>
      </c>
      <c r="AA39" s="27" t="str">
        <f t="shared" si="1"/>
        <v/>
      </c>
      <c r="AB39" s="27" t="str">
        <f t="shared" si="2"/>
        <v/>
      </c>
      <c r="AC39" s="25" t="str">
        <f t="shared" si="7"/>
        <v/>
      </c>
      <c r="AD39" s="19" t="str">
        <f t="shared" si="13"/>
        <v/>
      </c>
      <c r="AE39" s="142" t="str">
        <f t="shared" si="8"/>
        <v/>
      </c>
      <c r="AF39" s="28" t="str">
        <f t="shared" si="9"/>
        <v/>
      </c>
      <c r="AG39" s="29" t="str">
        <f t="shared" si="10"/>
        <v/>
      </c>
      <c r="AH39" s="30" t="str">
        <f t="shared" si="11"/>
        <v/>
      </c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</row>
    <row r="40" spans="2:49" ht="18" customHeight="1" x14ac:dyDescent="0.2">
      <c r="B40" s="106">
        <v>29</v>
      </c>
      <c r="C40" s="153"/>
      <c r="D40" s="184"/>
      <c r="E40" s="184"/>
      <c r="F40" s="184"/>
      <c r="G40" s="165" t="str">
        <f t="shared" si="3"/>
        <v/>
      </c>
      <c r="H40" s="48"/>
      <c r="I40" s="17"/>
      <c r="J40" s="140" t="str">
        <f t="shared" si="4"/>
        <v/>
      </c>
      <c r="K40" s="112"/>
      <c r="L40" s="114"/>
      <c r="M40" s="114"/>
      <c r="N40" s="114"/>
      <c r="O40" s="18" t="str" cm="1">
        <f t="array" ref="O40">IF(K40="","",IF($O$11="Bester",LARGE(K40:N40,1),IF(AND(M40="",N40=""),"",SUM(LARGE(K40:N40,{1;2;3})))))</f>
        <v/>
      </c>
      <c r="P40" s="140" t="str">
        <f t="shared" si="12"/>
        <v/>
      </c>
      <c r="Q40" s="112"/>
      <c r="R40" s="114"/>
      <c r="S40" s="114"/>
      <c r="T40" s="114"/>
      <c r="U40" s="19" t="str" cm="1">
        <f t="array" ref="U40">IF(Q40="","",IF($U$11="Bester",LARGE(Q40:T40,1),IF(AND(S40="",T40=""),"",SUM(LARGE(Q40:T40,{1;2;3})))))</f>
        <v/>
      </c>
      <c r="V40" s="140" t="str">
        <f t="shared" si="5"/>
        <v/>
      </c>
      <c r="W40" s="16"/>
      <c r="X40" s="140" t="str">
        <f t="shared" si="6"/>
        <v/>
      </c>
      <c r="Y40" s="21"/>
      <c r="Z40" s="26" t="str">
        <f t="shared" si="0"/>
        <v/>
      </c>
      <c r="AA40" s="27" t="str">
        <f t="shared" si="1"/>
        <v/>
      </c>
      <c r="AB40" s="27" t="str">
        <f t="shared" si="2"/>
        <v/>
      </c>
      <c r="AC40" s="25" t="str">
        <f t="shared" si="7"/>
        <v/>
      </c>
      <c r="AD40" s="19" t="str">
        <f t="shared" si="13"/>
        <v/>
      </c>
      <c r="AE40" s="142" t="str">
        <f t="shared" si="8"/>
        <v/>
      </c>
      <c r="AF40" s="28" t="str">
        <f t="shared" si="9"/>
        <v/>
      </c>
      <c r="AG40" s="29" t="str">
        <f t="shared" si="10"/>
        <v/>
      </c>
      <c r="AH40" s="30" t="str">
        <f t="shared" si="11"/>
        <v/>
      </c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</row>
    <row r="41" spans="2:49" ht="18" customHeight="1" x14ac:dyDescent="0.2">
      <c r="B41" s="106">
        <v>30</v>
      </c>
      <c r="C41" s="153"/>
      <c r="D41" s="184"/>
      <c r="E41" s="184"/>
      <c r="F41" s="184"/>
      <c r="G41" s="165" t="str">
        <f t="shared" si="3"/>
        <v/>
      </c>
      <c r="H41" s="48"/>
      <c r="I41" s="17"/>
      <c r="J41" s="140" t="str">
        <f t="shared" si="4"/>
        <v/>
      </c>
      <c r="K41" s="112"/>
      <c r="L41" s="114"/>
      <c r="M41" s="114"/>
      <c r="N41" s="114"/>
      <c r="O41" s="18" t="str" cm="1">
        <f t="array" ref="O41">IF(K41="","",IF($O$11="Bester",LARGE(K41:N41,1),IF(AND(M41="",N41=""),"",SUM(LARGE(K41:N41,{1;2;3})))))</f>
        <v/>
      </c>
      <c r="P41" s="140" t="str">
        <f t="shared" si="12"/>
        <v/>
      </c>
      <c r="Q41" s="112"/>
      <c r="R41" s="114"/>
      <c r="S41" s="114"/>
      <c r="T41" s="114"/>
      <c r="U41" s="19" t="str" cm="1">
        <f t="array" ref="U41">IF(Q41="","",IF($U$11="Bester",LARGE(Q41:T41,1),IF(AND(S41="",T41=""),"",SUM(LARGE(Q41:T41,{1;2;3})))))</f>
        <v/>
      </c>
      <c r="V41" s="140" t="str">
        <f t="shared" si="5"/>
        <v/>
      </c>
      <c r="W41" s="16"/>
      <c r="X41" s="140" t="str">
        <f t="shared" si="6"/>
        <v/>
      </c>
      <c r="Y41" s="21"/>
      <c r="Z41" s="26" t="str">
        <f t="shared" si="0"/>
        <v/>
      </c>
      <c r="AA41" s="27" t="str">
        <f t="shared" si="1"/>
        <v/>
      </c>
      <c r="AB41" s="27" t="str">
        <f t="shared" si="2"/>
        <v/>
      </c>
      <c r="AC41" s="25" t="str">
        <f t="shared" si="7"/>
        <v/>
      </c>
      <c r="AD41" s="19" t="str">
        <f t="shared" si="13"/>
        <v/>
      </c>
      <c r="AE41" s="142" t="str">
        <f t="shared" si="8"/>
        <v/>
      </c>
      <c r="AF41" s="28" t="str">
        <f t="shared" si="9"/>
        <v/>
      </c>
      <c r="AG41" s="29" t="str">
        <f t="shared" si="10"/>
        <v/>
      </c>
      <c r="AH41" s="30" t="str">
        <f t="shared" si="11"/>
        <v/>
      </c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</row>
    <row r="42" spans="2:49" ht="18" customHeight="1" x14ac:dyDescent="0.2">
      <c r="B42" s="106">
        <v>31</v>
      </c>
      <c r="C42" s="153"/>
      <c r="D42" s="184"/>
      <c r="E42" s="184"/>
      <c r="F42" s="184"/>
      <c r="G42" s="165" t="str">
        <f t="shared" si="3"/>
        <v/>
      </c>
      <c r="H42" s="48"/>
      <c r="I42" s="17"/>
      <c r="J42" s="140" t="str">
        <f t="shared" si="4"/>
        <v/>
      </c>
      <c r="K42" s="112"/>
      <c r="L42" s="114"/>
      <c r="M42" s="114"/>
      <c r="N42" s="114"/>
      <c r="O42" s="18" t="str" cm="1">
        <f t="array" ref="O42">IF(K42="","",IF($O$11="Bester",LARGE(K42:N42,1),IF(AND(M42="",N42=""),"",SUM(LARGE(K42:N42,{1;2;3})))))</f>
        <v/>
      </c>
      <c r="P42" s="140" t="str">
        <f t="shared" si="12"/>
        <v/>
      </c>
      <c r="Q42" s="112"/>
      <c r="R42" s="114"/>
      <c r="S42" s="114"/>
      <c r="T42" s="114"/>
      <c r="U42" s="19" t="str" cm="1">
        <f t="array" ref="U42">IF(Q42="","",IF($U$11="Bester",LARGE(Q42:T42,1),IF(AND(S42="",T42=""),"",SUM(LARGE(Q42:T42,{1;2;3})))))</f>
        <v/>
      </c>
      <c r="V42" s="140" t="str">
        <f t="shared" si="5"/>
        <v/>
      </c>
      <c r="W42" s="16"/>
      <c r="X42" s="140" t="str">
        <f t="shared" si="6"/>
        <v/>
      </c>
      <c r="Y42" s="21"/>
      <c r="Z42" s="26" t="str">
        <f t="shared" si="0"/>
        <v/>
      </c>
      <c r="AA42" s="27" t="str">
        <f t="shared" si="1"/>
        <v/>
      </c>
      <c r="AB42" s="27" t="str">
        <f t="shared" si="2"/>
        <v/>
      </c>
      <c r="AC42" s="25" t="str">
        <f t="shared" si="7"/>
        <v/>
      </c>
      <c r="AD42" s="19" t="str">
        <f t="shared" si="13"/>
        <v/>
      </c>
      <c r="AE42" s="142" t="str">
        <f t="shared" si="8"/>
        <v/>
      </c>
      <c r="AF42" s="28" t="str">
        <f t="shared" si="9"/>
        <v/>
      </c>
      <c r="AG42" s="29" t="str">
        <f t="shared" si="10"/>
        <v/>
      </c>
      <c r="AH42" s="30" t="str">
        <f t="shared" si="11"/>
        <v/>
      </c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</row>
    <row r="43" spans="2:49" ht="18" customHeight="1" x14ac:dyDescent="0.2">
      <c r="B43" s="106">
        <v>32</v>
      </c>
      <c r="C43" s="153"/>
      <c r="D43" s="184"/>
      <c r="E43" s="184"/>
      <c r="F43" s="184"/>
      <c r="G43" s="165" t="str">
        <f t="shared" si="3"/>
        <v/>
      </c>
      <c r="H43" s="48"/>
      <c r="I43" s="17"/>
      <c r="J43" s="140" t="str">
        <f t="shared" si="4"/>
        <v/>
      </c>
      <c r="K43" s="112"/>
      <c r="L43" s="114"/>
      <c r="M43" s="114"/>
      <c r="N43" s="114"/>
      <c r="O43" s="18" t="str" cm="1">
        <f t="array" ref="O43">IF(K43="","",IF($O$11="Bester",LARGE(K43:N43,1),IF(AND(M43="",N43=""),"",SUM(LARGE(K43:N43,{1;2;3})))))</f>
        <v/>
      </c>
      <c r="P43" s="140" t="str">
        <f t="shared" si="12"/>
        <v/>
      </c>
      <c r="Q43" s="112"/>
      <c r="R43" s="114"/>
      <c r="S43" s="114"/>
      <c r="T43" s="114"/>
      <c r="U43" s="19" t="str" cm="1">
        <f t="array" ref="U43">IF(Q43="","",IF($U$11="Bester",LARGE(Q43:T43,1),IF(AND(S43="",T43=""),"",SUM(LARGE(Q43:T43,{1;2;3})))))</f>
        <v/>
      </c>
      <c r="V43" s="140" t="str">
        <f t="shared" si="5"/>
        <v/>
      </c>
      <c r="W43" s="16"/>
      <c r="X43" s="140" t="str">
        <f t="shared" si="6"/>
        <v/>
      </c>
      <c r="Y43" s="21"/>
      <c r="Z43" s="26" t="str">
        <f t="shared" si="0"/>
        <v/>
      </c>
      <c r="AA43" s="27" t="str">
        <f t="shared" si="1"/>
        <v/>
      </c>
      <c r="AB43" s="27" t="str">
        <f t="shared" si="2"/>
        <v/>
      </c>
      <c r="AC43" s="25" t="str">
        <f t="shared" si="7"/>
        <v/>
      </c>
      <c r="AD43" s="19" t="str">
        <f t="shared" si="13"/>
        <v/>
      </c>
      <c r="AE43" s="142" t="str">
        <f t="shared" si="8"/>
        <v/>
      </c>
      <c r="AF43" s="28" t="str">
        <f t="shared" si="9"/>
        <v/>
      </c>
      <c r="AG43" s="29" t="str">
        <f t="shared" si="10"/>
        <v/>
      </c>
      <c r="AH43" s="30" t="str">
        <f t="shared" si="11"/>
        <v/>
      </c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</row>
    <row r="44" spans="2:49" ht="18" customHeight="1" x14ac:dyDescent="0.2">
      <c r="B44" s="106">
        <v>33</v>
      </c>
      <c r="C44" s="153"/>
      <c r="D44" s="184"/>
      <c r="E44" s="184"/>
      <c r="F44" s="184"/>
      <c r="G44" s="165" t="str">
        <f t="shared" si="3"/>
        <v/>
      </c>
      <c r="H44" s="48"/>
      <c r="I44" s="17"/>
      <c r="J44" s="140" t="str">
        <f t="shared" si="4"/>
        <v/>
      </c>
      <c r="K44" s="112"/>
      <c r="L44" s="114"/>
      <c r="M44" s="114"/>
      <c r="N44" s="114"/>
      <c r="O44" s="18" t="str" cm="1">
        <f t="array" ref="O44">IF(K44="","",IF($O$11="Bester",LARGE(K44:N44,1),IF(AND(M44="",N44=""),"",SUM(LARGE(K44:N44,{1;2;3})))))</f>
        <v/>
      </c>
      <c r="P44" s="140" t="str">
        <f t="shared" si="12"/>
        <v/>
      </c>
      <c r="Q44" s="112"/>
      <c r="R44" s="114"/>
      <c r="S44" s="114"/>
      <c r="T44" s="114"/>
      <c r="U44" s="19" t="str" cm="1">
        <f t="array" ref="U44">IF(Q44="","",IF($U$11="Bester",LARGE(Q44:T44,1),IF(AND(S44="",T44=""),"",SUM(LARGE(Q44:T44,{1;2;3})))))</f>
        <v/>
      </c>
      <c r="V44" s="140" t="str">
        <f t="shared" si="5"/>
        <v/>
      </c>
      <c r="W44" s="16"/>
      <c r="X44" s="140" t="str">
        <f t="shared" si="6"/>
        <v/>
      </c>
      <c r="Y44" s="21"/>
      <c r="Z44" s="26" t="str">
        <f t="shared" si="0"/>
        <v/>
      </c>
      <c r="AA44" s="27" t="str">
        <f t="shared" si="1"/>
        <v/>
      </c>
      <c r="AB44" s="27" t="str">
        <f t="shared" si="2"/>
        <v/>
      </c>
      <c r="AC44" s="25" t="str">
        <f t="shared" si="7"/>
        <v/>
      </c>
      <c r="AD44" s="19" t="str">
        <f t="shared" si="13"/>
        <v/>
      </c>
      <c r="AE44" s="142" t="str">
        <f t="shared" si="8"/>
        <v/>
      </c>
      <c r="AF44" s="28" t="str">
        <f t="shared" si="9"/>
        <v/>
      </c>
      <c r="AG44" s="29" t="str">
        <f t="shared" si="10"/>
        <v/>
      </c>
      <c r="AH44" s="30" t="str">
        <f t="shared" si="11"/>
        <v/>
      </c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</row>
    <row r="45" spans="2:49" ht="18" customHeight="1" x14ac:dyDescent="0.2">
      <c r="B45" s="106">
        <v>34</v>
      </c>
      <c r="C45" s="153"/>
      <c r="D45" s="184"/>
      <c r="E45" s="184"/>
      <c r="F45" s="184"/>
      <c r="G45" s="165" t="str">
        <f t="shared" si="3"/>
        <v/>
      </c>
      <c r="H45" s="48"/>
      <c r="I45" s="17"/>
      <c r="J45" s="140" t="str">
        <f t="shared" si="4"/>
        <v/>
      </c>
      <c r="K45" s="112"/>
      <c r="L45" s="114"/>
      <c r="M45" s="114"/>
      <c r="N45" s="114"/>
      <c r="O45" s="18" t="str" cm="1">
        <f t="array" ref="O45">IF(K45="","",IF($O$11="Bester",LARGE(K45:N45,1),IF(AND(M45="",N45=""),"",SUM(LARGE(K45:N45,{1;2;3})))))</f>
        <v/>
      </c>
      <c r="P45" s="140" t="str">
        <f t="shared" si="12"/>
        <v/>
      </c>
      <c r="Q45" s="112"/>
      <c r="R45" s="114"/>
      <c r="S45" s="114"/>
      <c r="T45" s="114"/>
      <c r="U45" s="19" t="str" cm="1">
        <f t="array" ref="U45">IF(Q45="","",IF($U$11="Bester",LARGE(Q45:T45,1),IF(AND(S45="",T45=""),"",SUM(LARGE(Q45:T45,{1;2;3})))))</f>
        <v/>
      </c>
      <c r="V45" s="140" t="str">
        <f t="shared" si="5"/>
        <v/>
      </c>
      <c r="W45" s="16"/>
      <c r="X45" s="140" t="str">
        <f t="shared" si="6"/>
        <v/>
      </c>
      <c r="Y45" s="21"/>
      <c r="Z45" s="26" t="str">
        <f t="shared" si="0"/>
        <v/>
      </c>
      <c r="AA45" s="27" t="str">
        <f t="shared" si="1"/>
        <v/>
      </c>
      <c r="AB45" s="27" t="str">
        <f t="shared" si="2"/>
        <v/>
      </c>
      <c r="AC45" s="25" t="str">
        <f t="shared" si="7"/>
        <v/>
      </c>
      <c r="AD45" s="19" t="str">
        <f t="shared" si="13"/>
        <v/>
      </c>
      <c r="AE45" s="142" t="str">
        <f t="shared" si="8"/>
        <v/>
      </c>
      <c r="AF45" s="28" t="str">
        <f t="shared" si="9"/>
        <v/>
      </c>
      <c r="AG45" s="29" t="str">
        <f t="shared" si="10"/>
        <v/>
      </c>
      <c r="AH45" s="30" t="str">
        <f t="shared" si="11"/>
        <v/>
      </c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</row>
    <row r="46" spans="2:49" ht="18" customHeight="1" x14ac:dyDescent="0.2">
      <c r="B46" s="106">
        <v>35</v>
      </c>
      <c r="C46" s="153"/>
      <c r="D46" s="184"/>
      <c r="E46" s="184"/>
      <c r="F46" s="184"/>
      <c r="G46" s="165" t="str">
        <f t="shared" si="3"/>
        <v/>
      </c>
      <c r="H46" s="48"/>
      <c r="I46" s="17"/>
      <c r="J46" s="140" t="str">
        <f t="shared" si="4"/>
        <v/>
      </c>
      <c r="K46" s="112"/>
      <c r="L46" s="114"/>
      <c r="M46" s="114"/>
      <c r="N46" s="114"/>
      <c r="O46" s="18" t="str" cm="1">
        <f t="array" ref="O46">IF(K46="","",IF($O$11="Bester",LARGE(K46:N46,1),IF(AND(M46="",N46=""),"",SUM(LARGE(K46:N46,{1;2;3})))))</f>
        <v/>
      </c>
      <c r="P46" s="140" t="str">
        <f t="shared" si="12"/>
        <v/>
      </c>
      <c r="Q46" s="112"/>
      <c r="R46" s="114"/>
      <c r="S46" s="114"/>
      <c r="T46" s="114"/>
      <c r="U46" s="19" t="str" cm="1">
        <f t="array" ref="U46">IF(Q46="","",IF($U$11="Bester",LARGE(Q46:T46,1),IF(AND(S46="",T46=""),"",SUM(LARGE(Q46:T46,{1;2;3})))))</f>
        <v/>
      </c>
      <c r="V46" s="140" t="str">
        <f t="shared" si="5"/>
        <v/>
      </c>
      <c r="W46" s="16"/>
      <c r="X46" s="140" t="str">
        <f t="shared" si="6"/>
        <v/>
      </c>
      <c r="Y46" s="21"/>
      <c r="Z46" s="26" t="str">
        <f t="shared" si="0"/>
        <v/>
      </c>
      <c r="AA46" s="27" t="str">
        <f t="shared" si="1"/>
        <v/>
      </c>
      <c r="AB46" s="27" t="str">
        <f t="shared" si="2"/>
        <v/>
      </c>
      <c r="AC46" s="25" t="str">
        <f t="shared" si="7"/>
        <v/>
      </c>
      <c r="AD46" s="19" t="str">
        <f t="shared" si="13"/>
        <v/>
      </c>
      <c r="AE46" s="142" t="str">
        <f t="shared" si="8"/>
        <v/>
      </c>
      <c r="AF46" s="28" t="str">
        <f t="shared" si="9"/>
        <v/>
      </c>
      <c r="AG46" s="29" t="str">
        <f t="shared" si="10"/>
        <v/>
      </c>
      <c r="AH46" s="30" t="str">
        <f t="shared" si="11"/>
        <v/>
      </c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</row>
    <row r="47" spans="2:49" ht="18" customHeight="1" x14ac:dyDescent="0.2">
      <c r="B47" s="106">
        <v>36</v>
      </c>
      <c r="C47" s="153"/>
      <c r="D47" s="184"/>
      <c r="E47" s="184"/>
      <c r="F47" s="184"/>
      <c r="G47" s="165" t="str">
        <f t="shared" si="3"/>
        <v/>
      </c>
      <c r="H47" s="48"/>
      <c r="I47" s="17"/>
      <c r="J47" s="140" t="str">
        <f t="shared" si="4"/>
        <v/>
      </c>
      <c r="K47" s="112"/>
      <c r="L47" s="114"/>
      <c r="M47" s="114"/>
      <c r="N47" s="114"/>
      <c r="O47" s="18" t="str" cm="1">
        <f t="array" ref="O47">IF(K47="","",IF($O$11="Bester",LARGE(K47:N47,1),IF(AND(M47="",N47=""),"",SUM(LARGE(K47:N47,{1;2;3})))))</f>
        <v/>
      </c>
      <c r="P47" s="140" t="str">
        <f t="shared" si="12"/>
        <v/>
      </c>
      <c r="Q47" s="112"/>
      <c r="R47" s="114"/>
      <c r="S47" s="114"/>
      <c r="T47" s="114"/>
      <c r="U47" s="19" t="str" cm="1">
        <f t="array" ref="U47">IF(Q47="","",IF($U$11="Bester",LARGE(Q47:T47,1),IF(AND(S47="",T47=""),"",SUM(LARGE(Q47:T47,{1;2;3})))))</f>
        <v/>
      </c>
      <c r="V47" s="140" t="str">
        <f t="shared" si="5"/>
        <v/>
      </c>
      <c r="W47" s="16"/>
      <c r="X47" s="140" t="str">
        <f t="shared" si="6"/>
        <v/>
      </c>
      <c r="Y47" s="21"/>
      <c r="Z47" s="26" t="str">
        <f t="shared" si="0"/>
        <v/>
      </c>
      <c r="AA47" s="27" t="str">
        <f t="shared" si="1"/>
        <v/>
      </c>
      <c r="AB47" s="27" t="str">
        <f t="shared" si="2"/>
        <v/>
      </c>
      <c r="AC47" s="25" t="str">
        <f t="shared" si="7"/>
        <v/>
      </c>
      <c r="AD47" s="19" t="str">
        <f t="shared" si="13"/>
        <v/>
      </c>
      <c r="AE47" s="142" t="str">
        <f t="shared" si="8"/>
        <v/>
      </c>
      <c r="AF47" s="28" t="str">
        <f t="shared" si="9"/>
        <v/>
      </c>
      <c r="AG47" s="29" t="str">
        <f t="shared" si="10"/>
        <v/>
      </c>
      <c r="AH47" s="30" t="str">
        <f t="shared" si="11"/>
        <v/>
      </c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</row>
    <row r="48" spans="2:49" ht="18" customHeight="1" x14ac:dyDescent="0.2">
      <c r="B48" s="106">
        <v>37</v>
      </c>
      <c r="C48" s="153"/>
      <c r="D48" s="184"/>
      <c r="E48" s="184"/>
      <c r="F48" s="184"/>
      <c r="G48" s="165" t="str">
        <f t="shared" si="3"/>
        <v/>
      </c>
      <c r="H48" s="48"/>
      <c r="I48" s="17"/>
      <c r="J48" s="140" t="str">
        <f t="shared" si="4"/>
        <v/>
      </c>
      <c r="K48" s="112"/>
      <c r="L48" s="114"/>
      <c r="M48" s="114"/>
      <c r="N48" s="114"/>
      <c r="O48" s="18" t="str" cm="1">
        <f t="array" ref="O48">IF(K48="","",IF($O$11="Bester",LARGE(K48:N48,1),IF(AND(M48="",N48=""),"",SUM(LARGE(K48:N48,{1;2;3})))))</f>
        <v/>
      </c>
      <c r="P48" s="140" t="str">
        <f t="shared" si="12"/>
        <v/>
      </c>
      <c r="Q48" s="112"/>
      <c r="R48" s="114"/>
      <c r="S48" s="114"/>
      <c r="T48" s="114"/>
      <c r="U48" s="19" t="str" cm="1">
        <f t="array" ref="U48">IF(Q48="","",IF($U$11="Bester",LARGE(Q48:T48,1),IF(AND(S48="",T48=""),"",SUM(LARGE(Q48:T48,{1;2;3})))))</f>
        <v/>
      </c>
      <c r="V48" s="140" t="str">
        <f t="shared" si="5"/>
        <v/>
      </c>
      <c r="W48" s="16"/>
      <c r="X48" s="140" t="str">
        <f t="shared" si="6"/>
        <v/>
      </c>
      <c r="Y48" s="21"/>
      <c r="Z48" s="26" t="str">
        <f t="shared" si="0"/>
        <v/>
      </c>
      <c r="AA48" s="27" t="str">
        <f t="shared" si="1"/>
        <v/>
      </c>
      <c r="AB48" s="27" t="str">
        <f t="shared" si="2"/>
        <v/>
      </c>
      <c r="AC48" s="25" t="str">
        <f t="shared" si="7"/>
        <v/>
      </c>
      <c r="AD48" s="19" t="str">
        <f t="shared" si="13"/>
        <v/>
      </c>
      <c r="AE48" s="142" t="str">
        <f t="shared" si="8"/>
        <v/>
      </c>
      <c r="AF48" s="28" t="str">
        <f t="shared" si="9"/>
        <v/>
      </c>
      <c r="AG48" s="29" t="str">
        <f t="shared" si="10"/>
        <v/>
      </c>
      <c r="AH48" s="30" t="str">
        <f t="shared" si="11"/>
        <v/>
      </c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</row>
    <row r="49" spans="2:49" ht="18" customHeight="1" x14ac:dyDescent="0.2">
      <c r="B49" s="106">
        <v>38</v>
      </c>
      <c r="C49" s="153"/>
      <c r="D49" s="184"/>
      <c r="E49" s="184"/>
      <c r="F49" s="184"/>
      <c r="G49" s="165" t="str">
        <f t="shared" si="3"/>
        <v/>
      </c>
      <c r="H49" s="48"/>
      <c r="I49" s="17"/>
      <c r="J49" s="140" t="str">
        <f t="shared" si="4"/>
        <v/>
      </c>
      <c r="K49" s="112"/>
      <c r="L49" s="114"/>
      <c r="M49" s="114"/>
      <c r="N49" s="114"/>
      <c r="O49" s="18" t="str" cm="1">
        <f t="array" ref="O49">IF(K49="","",IF($O$11="Bester",LARGE(K49:N49,1),IF(AND(M49="",N49=""),"",SUM(LARGE(K49:N49,{1;2;3})))))</f>
        <v/>
      </c>
      <c r="P49" s="140" t="str">
        <f t="shared" si="12"/>
        <v/>
      </c>
      <c r="Q49" s="112"/>
      <c r="R49" s="114"/>
      <c r="S49" s="114"/>
      <c r="T49" s="114"/>
      <c r="U49" s="19" t="str" cm="1">
        <f t="array" ref="U49">IF(Q49="","",IF($U$11="Bester",LARGE(Q49:T49,1),IF(AND(S49="",T49=""),"",SUM(LARGE(Q49:T49,{1;2;3})))))</f>
        <v/>
      </c>
      <c r="V49" s="140" t="str">
        <f t="shared" si="5"/>
        <v/>
      </c>
      <c r="W49" s="16"/>
      <c r="X49" s="140" t="str">
        <f t="shared" si="6"/>
        <v/>
      </c>
      <c r="Y49" s="21"/>
      <c r="Z49" s="26" t="str">
        <f t="shared" si="0"/>
        <v/>
      </c>
      <c r="AA49" s="27" t="str">
        <f t="shared" si="1"/>
        <v/>
      </c>
      <c r="AB49" s="27" t="str">
        <f t="shared" si="2"/>
        <v/>
      </c>
      <c r="AC49" s="25" t="str">
        <f t="shared" si="7"/>
        <v/>
      </c>
      <c r="AD49" s="19" t="str">
        <f t="shared" si="13"/>
        <v/>
      </c>
      <c r="AE49" s="142" t="str">
        <f t="shared" si="8"/>
        <v/>
      </c>
      <c r="AF49" s="28" t="str">
        <f t="shared" si="9"/>
        <v/>
      </c>
      <c r="AG49" s="29" t="str">
        <f t="shared" si="10"/>
        <v/>
      </c>
      <c r="AH49" s="30" t="str">
        <f t="shared" si="11"/>
        <v/>
      </c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</row>
    <row r="50" spans="2:49" ht="18" customHeight="1" x14ac:dyDescent="0.2">
      <c r="B50" s="106">
        <v>39</v>
      </c>
      <c r="C50" s="153"/>
      <c r="D50" s="184"/>
      <c r="E50" s="184"/>
      <c r="F50" s="184"/>
      <c r="G50" s="165" t="str">
        <f t="shared" si="3"/>
        <v/>
      </c>
      <c r="H50" s="48"/>
      <c r="I50" s="17"/>
      <c r="J50" s="140" t="str">
        <f t="shared" si="4"/>
        <v/>
      </c>
      <c r="K50" s="112"/>
      <c r="L50" s="114"/>
      <c r="M50" s="114"/>
      <c r="N50" s="114"/>
      <c r="O50" s="18" t="str" cm="1">
        <f t="array" ref="O50">IF(K50="","",IF($O$11="Bester",LARGE(K50:N50,1),IF(AND(M50="",N50=""),"",SUM(LARGE(K50:N50,{1;2;3})))))</f>
        <v/>
      </c>
      <c r="P50" s="140" t="str">
        <f t="shared" si="12"/>
        <v/>
      </c>
      <c r="Q50" s="112"/>
      <c r="R50" s="114"/>
      <c r="S50" s="114"/>
      <c r="T50" s="114"/>
      <c r="U50" s="19" t="str" cm="1">
        <f t="array" ref="U50">IF(Q50="","",IF($U$11="Bester",LARGE(Q50:T50,1),IF(AND(S50="",T50=""),"",SUM(LARGE(Q50:T50,{1;2;3})))))</f>
        <v/>
      </c>
      <c r="V50" s="140" t="str">
        <f t="shared" si="5"/>
        <v/>
      </c>
      <c r="W50" s="16"/>
      <c r="X50" s="140" t="str">
        <f t="shared" si="6"/>
        <v/>
      </c>
      <c r="Y50" s="21"/>
      <c r="Z50" s="26" t="str">
        <f t="shared" si="0"/>
        <v/>
      </c>
      <c r="AA50" s="27" t="str">
        <f t="shared" si="1"/>
        <v/>
      </c>
      <c r="AB50" s="27" t="str">
        <f t="shared" si="2"/>
        <v/>
      </c>
      <c r="AC50" s="25" t="str">
        <f t="shared" si="7"/>
        <v/>
      </c>
      <c r="AD50" s="19" t="str">
        <f t="shared" si="13"/>
        <v/>
      </c>
      <c r="AE50" s="142" t="str">
        <f t="shared" si="8"/>
        <v/>
      </c>
      <c r="AF50" s="28" t="str">
        <f t="shared" si="9"/>
        <v/>
      </c>
      <c r="AG50" s="29" t="str">
        <f t="shared" si="10"/>
        <v/>
      </c>
      <c r="AH50" s="30" t="str">
        <f t="shared" si="11"/>
        <v/>
      </c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</row>
    <row r="51" spans="2:49" ht="18" customHeight="1" x14ac:dyDescent="0.2">
      <c r="B51" s="106">
        <v>40</v>
      </c>
      <c r="C51" s="153"/>
      <c r="D51" s="184"/>
      <c r="E51" s="184"/>
      <c r="F51" s="184"/>
      <c r="G51" s="165" t="str">
        <f t="shared" si="3"/>
        <v/>
      </c>
      <c r="H51" s="48"/>
      <c r="I51" s="17"/>
      <c r="J51" s="140" t="str">
        <f t="shared" si="4"/>
        <v/>
      </c>
      <c r="K51" s="112"/>
      <c r="L51" s="114"/>
      <c r="M51" s="114"/>
      <c r="N51" s="114"/>
      <c r="O51" s="18" t="str" cm="1">
        <f t="array" ref="O51">IF(K51="","",IF($O$11="Bester",LARGE(K51:N51,1),IF(AND(M51="",N51=""),"",SUM(LARGE(K51:N51,{1;2;3})))))</f>
        <v/>
      </c>
      <c r="P51" s="140" t="str">
        <f t="shared" si="12"/>
        <v/>
      </c>
      <c r="Q51" s="112"/>
      <c r="R51" s="114"/>
      <c r="S51" s="114"/>
      <c r="T51" s="114"/>
      <c r="U51" s="19" t="str" cm="1">
        <f t="array" ref="U51">IF(Q51="","",IF($U$11="Bester",LARGE(Q51:T51,1),IF(AND(S51="",T51=""),"",SUM(LARGE(Q51:T51,{1;2;3})))))</f>
        <v/>
      </c>
      <c r="V51" s="140" t="str">
        <f t="shared" si="5"/>
        <v/>
      </c>
      <c r="W51" s="16"/>
      <c r="X51" s="140" t="str">
        <f t="shared" si="6"/>
        <v/>
      </c>
      <c r="Y51" s="21"/>
      <c r="Z51" s="26" t="str">
        <f t="shared" si="0"/>
        <v/>
      </c>
      <c r="AA51" s="27" t="str">
        <f t="shared" si="1"/>
        <v/>
      </c>
      <c r="AB51" s="27" t="str">
        <f t="shared" si="2"/>
        <v/>
      </c>
      <c r="AC51" s="25" t="str">
        <f t="shared" si="7"/>
        <v/>
      </c>
      <c r="AD51" s="19" t="str">
        <f t="shared" si="13"/>
        <v/>
      </c>
      <c r="AE51" s="142" t="str">
        <f t="shared" si="8"/>
        <v/>
      </c>
      <c r="AF51" s="28" t="str">
        <f t="shared" si="9"/>
        <v/>
      </c>
      <c r="AG51" s="29" t="str">
        <f t="shared" si="10"/>
        <v/>
      </c>
      <c r="AH51" s="30" t="str">
        <f t="shared" si="11"/>
        <v/>
      </c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</row>
    <row r="52" spans="2:49" ht="18" customHeight="1" x14ac:dyDescent="0.2">
      <c r="B52" s="106">
        <v>41</v>
      </c>
      <c r="C52" s="153"/>
      <c r="D52" s="184"/>
      <c r="E52" s="184"/>
      <c r="F52" s="184"/>
      <c r="G52" s="165" t="str">
        <f t="shared" si="3"/>
        <v/>
      </c>
      <c r="H52" s="48"/>
      <c r="I52" s="17"/>
      <c r="J52" s="140" t="str">
        <f t="shared" si="4"/>
        <v/>
      </c>
      <c r="K52" s="112"/>
      <c r="L52" s="114"/>
      <c r="M52" s="114"/>
      <c r="N52" s="114"/>
      <c r="O52" s="18" t="str" cm="1">
        <f t="array" ref="O52">IF(K52="","",IF($O$11="Bester",LARGE(K52:N52,1),IF(AND(M52="",N52=""),"",SUM(LARGE(K52:N52,{1;2;3})))))</f>
        <v/>
      </c>
      <c r="P52" s="140" t="str">
        <f t="shared" si="12"/>
        <v/>
      </c>
      <c r="Q52" s="112"/>
      <c r="R52" s="114"/>
      <c r="S52" s="114"/>
      <c r="T52" s="114"/>
      <c r="U52" s="19" t="str" cm="1">
        <f t="array" ref="U52">IF(Q52="","",IF($U$11="Bester",LARGE(Q52:T52,1),IF(AND(S52="",T52=""),"",SUM(LARGE(Q52:T52,{1;2;3})))))</f>
        <v/>
      </c>
      <c r="V52" s="140" t="str">
        <f t="shared" si="5"/>
        <v/>
      </c>
      <c r="W52" s="16"/>
      <c r="X52" s="140" t="str">
        <f t="shared" si="6"/>
        <v/>
      </c>
      <c r="Y52" s="21"/>
      <c r="Z52" s="26" t="str">
        <f t="shared" si="0"/>
        <v/>
      </c>
      <c r="AA52" s="27" t="str">
        <f t="shared" si="1"/>
        <v/>
      </c>
      <c r="AB52" s="27" t="str">
        <f t="shared" si="2"/>
        <v/>
      </c>
      <c r="AC52" s="25" t="str">
        <f t="shared" si="7"/>
        <v/>
      </c>
      <c r="AD52" s="19" t="str">
        <f t="shared" si="13"/>
        <v/>
      </c>
      <c r="AE52" s="142" t="str">
        <f t="shared" si="8"/>
        <v/>
      </c>
      <c r="AF52" s="28" t="str">
        <f t="shared" si="9"/>
        <v/>
      </c>
      <c r="AG52" s="29" t="str">
        <f t="shared" si="10"/>
        <v/>
      </c>
      <c r="AH52" s="30" t="str">
        <f t="shared" si="11"/>
        <v/>
      </c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</row>
    <row r="53" spans="2:49" ht="18" customHeight="1" x14ac:dyDescent="0.2">
      <c r="B53" s="106">
        <v>42</v>
      </c>
      <c r="C53" s="153"/>
      <c r="D53" s="184"/>
      <c r="E53" s="184"/>
      <c r="F53" s="184"/>
      <c r="G53" s="165" t="str">
        <f t="shared" si="3"/>
        <v/>
      </c>
      <c r="H53" s="48"/>
      <c r="I53" s="17"/>
      <c r="J53" s="140" t="str">
        <f t="shared" si="4"/>
        <v/>
      </c>
      <c r="K53" s="112"/>
      <c r="L53" s="114"/>
      <c r="M53" s="114"/>
      <c r="N53" s="114"/>
      <c r="O53" s="18" t="str" cm="1">
        <f t="array" ref="O53">IF(K53="","",IF($O$11="Bester",LARGE(K53:N53,1),IF(AND(M53="",N53=""),"",SUM(LARGE(K53:N53,{1;2;3})))))</f>
        <v/>
      </c>
      <c r="P53" s="140" t="str">
        <f t="shared" si="12"/>
        <v/>
      </c>
      <c r="Q53" s="112"/>
      <c r="R53" s="114"/>
      <c r="S53" s="114"/>
      <c r="T53" s="114"/>
      <c r="U53" s="19" t="str" cm="1">
        <f t="array" ref="U53">IF(Q53="","",IF($U$11="Bester",LARGE(Q53:T53,1),IF(AND(S53="",T53=""),"",SUM(LARGE(Q53:T53,{1;2;3})))))</f>
        <v/>
      </c>
      <c r="V53" s="140" t="str">
        <f t="shared" si="5"/>
        <v/>
      </c>
      <c r="W53" s="16"/>
      <c r="X53" s="140" t="str">
        <f t="shared" si="6"/>
        <v/>
      </c>
      <c r="Y53" s="21"/>
      <c r="Z53" s="26" t="str">
        <f t="shared" si="0"/>
        <v/>
      </c>
      <c r="AA53" s="27" t="str">
        <f t="shared" si="1"/>
        <v/>
      </c>
      <c r="AB53" s="27" t="str">
        <f t="shared" si="2"/>
        <v/>
      </c>
      <c r="AC53" s="25" t="str">
        <f t="shared" si="7"/>
        <v/>
      </c>
      <c r="AD53" s="19" t="str">
        <f t="shared" si="13"/>
        <v/>
      </c>
      <c r="AE53" s="142" t="str">
        <f t="shared" si="8"/>
        <v/>
      </c>
      <c r="AF53" s="28" t="str">
        <f t="shared" si="9"/>
        <v/>
      </c>
      <c r="AG53" s="29" t="str">
        <f t="shared" si="10"/>
        <v/>
      </c>
      <c r="AH53" s="30" t="str">
        <f t="shared" si="11"/>
        <v/>
      </c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</row>
    <row r="54" spans="2:49" ht="18" customHeight="1" x14ac:dyDescent="0.2">
      <c r="B54" s="106">
        <v>43</v>
      </c>
      <c r="C54" s="153"/>
      <c r="D54" s="184"/>
      <c r="E54" s="184"/>
      <c r="F54" s="184"/>
      <c r="G54" s="165" t="str">
        <f t="shared" si="3"/>
        <v/>
      </c>
      <c r="H54" s="48"/>
      <c r="I54" s="17"/>
      <c r="J54" s="140" t="str">
        <f t="shared" si="4"/>
        <v/>
      </c>
      <c r="K54" s="112"/>
      <c r="L54" s="114"/>
      <c r="M54" s="114"/>
      <c r="N54" s="114"/>
      <c r="O54" s="18" t="str" cm="1">
        <f t="array" ref="O54">IF(K54="","",IF($O$11="Bester",LARGE(K54:N54,1),IF(AND(M54="",N54=""),"",SUM(LARGE(K54:N54,{1;2;3})))))</f>
        <v/>
      </c>
      <c r="P54" s="140" t="str">
        <f t="shared" si="12"/>
        <v/>
      </c>
      <c r="Q54" s="112"/>
      <c r="R54" s="114"/>
      <c r="S54" s="114"/>
      <c r="T54" s="114"/>
      <c r="U54" s="19" t="str" cm="1">
        <f t="array" ref="U54">IF(Q54="","",IF($U$11="Bester",LARGE(Q54:T54,1),IF(AND(S54="",T54=""),"",SUM(LARGE(Q54:T54,{1;2;3})))))</f>
        <v/>
      </c>
      <c r="V54" s="140" t="str">
        <f t="shared" si="5"/>
        <v/>
      </c>
      <c r="W54" s="16"/>
      <c r="X54" s="140" t="str">
        <f t="shared" si="6"/>
        <v/>
      </c>
      <c r="Y54" s="21"/>
      <c r="Z54" s="26" t="str">
        <f t="shared" si="0"/>
        <v/>
      </c>
      <c r="AA54" s="27" t="str">
        <f t="shared" si="1"/>
        <v/>
      </c>
      <c r="AB54" s="27" t="str">
        <f t="shared" si="2"/>
        <v/>
      </c>
      <c r="AC54" s="25" t="str">
        <f t="shared" si="7"/>
        <v/>
      </c>
      <c r="AD54" s="19" t="str">
        <f t="shared" si="13"/>
        <v/>
      </c>
      <c r="AE54" s="142" t="str">
        <f t="shared" si="8"/>
        <v/>
      </c>
      <c r="AF54" s="28" t="str">
        <f t="shared" si="9"/>
        <v/>
      </c>
      <c r="AG54" s="29" t="str">
        <f t="shared" si="10"/>
        <v/>
      </c>
      <c r="AH54" s="30" t="str">
        <f t="shared" si="11"/>
        <v/>
      </c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</row>
    <row r="55" spans="2:49" ht="18" customHeight="1" x14ac:dyDescent="0.2">
      <c r="B55" s="106">
        <v>44</v>
      </c>
      <c r="C55" s="153"/>
      <c r="D55" s="184"/>
      <c r="E55" s="184"/>
      <c r="F55" s="184"/>
      <c r="G55" s="165" t="str">
        <f t="shared" si="3"/>
        <v/>
      </c>
      <c r="H55" s="48"/>
      <c r="I55" s="17"/>
      <c r="J55" s="140" t="str">
        <f t="shared" si="4"/>
        <v/>
      </c>
      <c r="K55" s="112"/>
      <c r="L55" s="114"/>
      <c r="M55" s="114"/>
      <c r="N55" s="114"/>
      <c r="O55" s="18" t="str" cm="1">
        <f t="array" ref="O55">IF(K55="","",IF($O$11="Bester",LARGE(K55:N55,1),IF(AND(M55="",N55=""),"",SUM(LARGE(K55:N55,{1;2;3})))))</f>
        <v/>
      </c>
      <c r="P55" s="140" t="str">
        <f t="shared" si="12"/>
        <v/>
      </c>
      <c r="Q55" s="112"/>
      <c r="R55" s="114"/>
      <c r="S55" s="114"/>
      <c r="T55" s="114"/>
      <c r="U55" s="19" t="str" cm="1">
        <f t="array" ref="U55">IF(Q55="","",IF($U$11="Bester",LARGE(Q55:T55,1),IF(AND(S55="",T55=""),"",SUM(LARGE(Q55:T55,{1;2;3})))))</f>
        <v/>
      </c>
      <c r="V55" s="140" t="str">
        <f t="shared" si="5"/>
        <v/>
      </c>
      <c r="W55" s="16"/>
      <c r="X55" s="140" t="str">
        <f t="shared" si="6"/>
        <v/>
      </c>
      <c r="Y55" s="21"/>
      <c r="Z55" s="26" t="str">
        <f t="shared" si="0"/>
        <v/>
      </c>
      <c r="AA55" s="27" t="str">
        <f t="shared" si="1"/>
        <v/>
      </c>
      <c r="AB55" s="27" t="str">
        <f t="shared" si="2"/>
        <v/>
      </c>
      <c r="AC55" s="25" t="str">
        <f t="shared" si="7"/>
        <v/>
      </c>
      <c r="AD55" s="19" t="str">
        <f t="shared" si="13"/>
        <v/>
      </c>
      <c r="AE55" s="142" t="str">
        <f t="shared" si="8"/>
        <v/>
      </c>
      <c r="AF55" s="28" t="str">
        <f t="shared" si="9"/>
        <v/>
      </c>
      <c r="AG55" s="29" t="str">
        <f t="shared" si="10"/>
        <v/>
      </c>
      <c r="AH55" s="30" t="str">
        <f t="shared" si="11"/>
        <v/>
      </c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</row>
    <row r="56" spans="2:49" ht="18" customHeight="1" x14ac:dyDescent="0.2">
      <c r="B56" s="106">
        <v>45</v>
      </c>
      <c r="C56" s="153"/>
      <c r="D56" s="184"/>
      <c r="E56" s="184"/>
      <c r="F56" s="184"/>
      <c r="G56" s="165" t="str">
        <f t="shared" si="3"/>
        <v/>
      </c>
      <c r="H56" s="48"/>
      <c r="I56" s="17"/>
      <c r="J56" s="140" t="str">
        <f t="shared" si="4"/>
        <v/>
      </c>
      <c r="K56" s="112"/>
      <c r="L56" s="114"/>
      <c r="M56" s="114"/>
      <c r="N56" s="114"/>
      <c r="O56" s="18" t="str" cm="1">
        <f t="array" ref="O56">IF(K56="","",IF($O$11="Bester",LARGE(K56:N56,1),IF(AND(M56="",N56=""),"",SUM(LARGE(K56:N56,{1;2;3})))))</f>
        <v/>
      </c>
      <c r="P56" s="140" t="str">
        <f t="shared" si="12"/>
        <v/>
      </c>
      <c r="Q56" s="112"/>
      <c r="R56" s="114"/>
      <c r="S56" s="114"/>
      <c r="T56" s="114"/>
      <c r="U56" s="19" t="str" cm="1">
        <f t="array" ref="U56">IF(Q56="","",IF($U$11="Bester",LARGE(Q56:T56,1),IF(AND(S56="",T56=""),"",SUM(LARGE(Q56:T56,{1;2;3})))))</f>
        <v/>
      </c>
      <c r="V56" s="140" t="str">
        <f t="shared" si="5"/>
        <v/>
      </c>
      <c r="W56" s="16"/>
      <c r="X56" s="140" t="str">
        <f t="shared" si="6"/>
        <v/>
      </c>
      <c r="Y56" s="21"/>
      <c r="Z56" s="26" t="str">
        <f t="shared" si="0"/>
        <v/>
      </c>
      <c r="AA56" s="27" t="str">
        <f t="shared" si="1"/>
        <v/>
      </c>
      <c r="AB56" s="27" t="str">
        <f t="shared" si="2"/>
        <v/>
      </c>
      <c r="AC56" s="25" t="str">
        <f t="shared" si="7"/>
        <v/>
      </c>
      <c r="AD56" s="19" t="str">
        <f t="shared" si="13"/>
        <v/>
      </c>
      <c r="AE56" s="142" t="str">
        <f t="shared" si="8"/>
        <v/>
      </c>
      <c r="AF56" s="28" t="str">
        <f t="shared" si="9"/>
        <v/>
      </c>
      <c r="AG56" s="29" t="str">
        <f t="shared" si="10"/>
        <v/>
      </c>
      <c r="AH56" s="30" t="str">
        <f t="shared" si="11"/>
        <v/>
      </c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</row>
    <row r="57" spans="2:49" ht="18" customHeight="1" x14ac:dyDescent="0.2">
      <c r="B57" s="106">
        <v>46</v>
      </c>
      <c r="C57" s="153"/>
      <c r="D57" s="184"/>
      <c r="E57" s="184"/>
      <c r="F57" s="184"/>
      <c r="G57" s="165" t="str">
        <f t="shared" si="3"/>
        <v/>
      </c>
      <c r="H57" s="48"/>
      <c r="I57" s="17"/>
      <c r="J57" s="140" t="str">
        <f t="shared" si="4"/>
        <v/>
      </c>
      <c r="K57" s="112"/>
      <c r="L57" s="114"/>
      <c r="M57" s="114"/>
      <c r="N57" s="114"/>
      <c r="O57" s="18" t="str" cm="1">
        <f t="array" ref="O57">IF(K57="","",IF($O$11="Bester",LARGE(K57:N57,1),IF(AND(M57="",N57=""),"",SUM(LARGE(K57:N57,{1;2;3})))))</f>
        <v/>
      </c>
      <c r="P57" s="140" t="str">
        <f t="shared" si="12"/>
        <v/>
      </c>
      <c r="Q57" s="112"/>
      <c r="R57" s="114"/>
      <c r="S57" s="114"/>
      <c r="T57" s="114"/>
      <c r="U57" s="19" t="str" cm="1">
        <f t="array" ref="U57">IF(Q57="","",IF($U$11="Bester",LARGE(Q57:T57,1),IF(AND(S57="",T57=""),"",SUM(LARGE(Q57:T57,{1;2;3})))))</f>
        <v/>
      </c>
      <c r="V57" s="140" t="str">
        <f t="shared" si="5"/>
        <v/>
      </c>
      <c r="W57" s="16"/>
      <c r="X57" s="140" t="str">
        <f t="shared" si="6"/>
        <v/>
      </c>
      <c r="Y57" s="21"/>
      <c r="Z57" s="26" t="str">
        <f t="shared" si="0"/>
        <v/>
      </c>
      <c r="AA57" s="27" t="str">
        <f t="shared" si="1"/>
        <v/>
      </c>
      <c r="AB57" s="27" t="str">
        <f t="shared" si="2"/>
        <v/>
      </c>
      <c r="AC57" s="25" t="str">
        <f t="shared" si="7"/>
        <v/>
      </c>
      <c r="AD57" s="19" t="str">
        <f t="shared" si="13"/>
        <v/>
      </c>
      <c r="AE57" s="142" t="str">
        <f t="shared" si="8"/>
        <v/>
      </c>
      <c r="AF57" s="28" t="str">
        <f t="shared" si="9"/>
        <v/>
      </c>
      <c r="AG57" s="29" t="str">
        <f t="shared" si="10"/>
        <v/>
      </c>
      <c r="AH57" s="30" t="str">
        <f t="shared" si="11"/>
        <v/>
      </c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</row>
    <row r="58" spans="2:49" ht="18" customHeight="1" x14ac:dyDescent="0.2">
      <c r="B58" s="106">
        <v>47</v>
      </c>
      <c r="C58" s="153"/>
      <c r="D58" s="184"/>
      <c r="E58" s="184"/>
      <c r="F58" s="184"/>
      <c r="G58" s="165" t="str">
        <f t="shared" si="3"/>
        <v/>
      </c>
      <c r="H58" s="48"/>
      <c r="I58" s="17"/>
      <c r="J58" s="140" t="str">
        <f t="shared" si="4"/>
        <v/>
      </c>
      <c r="K58" s="112"/>
      <c r="L58" s="114"/>
      <c r="M58" s="114"/>
      <c r="N58" s="114"/>
      <c r="O58" s="18" t="str" cm="1">
        <f t="array" ref="O58">IF(K58="","",IF($O$11="Bester",LARGE(K58:N58,1),IF(AND(M58="",N58=""),"",SUM(LARGE(K58:N58,{1;2;3})))))</f>
        <v/>
      </c>
      <c r="P58" s="140" t="str">
        <f t="shared" si="12"/>
        <v/>
      </c>
      <c r="Q58" s="112"/>
      <c r="R58" s="114"/>
      <c r="S58" s="114"/>
      <c r="T58" s="114"/>
      <c r="U58" s="19" t="str" cm="1">
        <f t="array" ref="U58">IF(Q58="","",IF($U$11="Bester",LARGE(Q58:T58,1),IF(AND(S58="",T58=""),"",SUM(LARGE(Q58:T58,{1;2;3})))))</f>
        <v/>
      </c>
      <c r="V58" s="140" t="str">
        <f t="shared" si="5"/>
        <v/>
      </c>
      <c r="W58" s="16"/>
      <c r="X58" s="140" t="str">
        <f t="shared" si="6"/>
        <v/>
      </c>
      <c r="Y58" s="21"/>
      <c r="Z58" s="26" t="str">
        <f t="shared" si="0"/>
        <v/>
      </c>
      <c r="AA58" s="27" t="str">
        <f t="shared" si="1"/>
        <v/>
      </c>
      <c r="AB58" s="27" t="str">
        <f t="shared" si="2"/>
        <v/>
      </c>
      <c r="AC58" s="25" t="str">
        <f t="shared" si="7"/>
        <v/>
      </c>
      <c r="AD58" s="19" t="str">
        <f t="shared" si="13"/>
        <v/>
      </c>
      <c r="AE58" s="142" t="str">
        <f t="shared" si="8"/>
        <v/>
      </c>
      <c r="AF58" s="28" t="str">
        <f t="shared" si="9"/>
        <v/>
      </c>
      <c r="AG58" s="29" t="str">
        <f t="shared" si="10"/>
        <v/>
      </c>
      <c r="AH58" s="30" t="str">
        <f t="shared" si="11"/>
        <v/>
      </c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</row>
    <row r="59" spans="2:49" ht="18" customHeight="1" x14ac:dyDescent="0.2">
      <c r="B59" s="106">
        <v>48</v>
      </c>
      <c r="C59" s="153"/>
      <c r="D59" s="184"/>
      <c r="E59" s="184"/>
      <c r="F59" s="184"/>
      <c r="G59" s="165" t="str">
        <f t="shared" si="3"/>
        <v/>
      </c>
      <c r="H59" s="48"/>
      <c r="I59" s="17"/>
      <c r="J59" s="140" t="str">
        <f t="shared" si="4"/>
        <v/>
      </c>
      <c r="K59" s="112"/>
      <c r="L59" s="114"/>
      <c r="M59" s="114"/>
      <c r="N59" s="114"/>
      <c r="O59" s="18" t="str" cm="1">
        <f t="array" ref="O59">IF(K59="","",IF($O$11="Bester",LARGE(K59:N59,1),IF(AND(M59="",N59=""),"",SUM(LARGE(K59:N59,{1;2;3})))))</f>
        <v/>
      </c>
      <c r="P59" s="140" t="str">
        <f t="shared" si="12"/>
        <v/>
      </c>
      <c r="Q59" s="112"/>
      <c r="R59" s="114"/>
      <c r="S59" s="114"/>
      <c r="T59" s="114"/>
      <c r="U59" s="19" t="str" cm="1">
        <f t="array" ref="U59">IF(Q59="","",IF($U$11="Bester",LARGE(Q59:T59,1),IF(AND(S59="",T59=""),"",SUM(LARGE(Q59:T59,{1;2;3})))))</f>
        <v/>
      </c>
      <c r="V59" s="140" t="str">
        <f t="shared" si="5"/>
        <v/>
      </c>
      <c r="W59" s="16"/>
      <c r="X59" s="140" t="str">
        <f t="shared" si="6"/>
        <v/>
      </c>
      <c r="Y59" s="21"/>
      <c r="Z59" s="26" t="str">
        <f t="shared" si="0"/>
        <v/>
      </c>
      <c r="AA59" s="27" t="str">
        <f t="shared" si="1"/>
        <v/>
      </c>
      <c r="AB59" s="27" t="str">
        <f t="shared" si="2"/>
        <v/>
      </c>
      <c r="AC59" s="25" t="str">
        <f t="shared" si="7"/>
        <v/>
      </c>
      <c r="AD59" s="19" t="str">
        <f t="shared" si="13"/>
        <v/>
      </c>
      <c r="AE59" s="142" t="str">
        <f t="shared" si="8"/>
        <v/>
      </c>
      <c r="AF59" s="28" t="str">
        <f t="shared" si="9"/>
        <v/>
      </c>
      <c r="AG59" s="29" t="str">
        <f t="shared" si="10"/>
        <v/>
      </c>
      <c r="AH59" s="30" t="str">
        <f t="shared" si="11"/>
        <v/>
      </c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</row>
    <row r="60" spans="2:49" ht="18" customHeight="1" x14ac:dyDescent="0.2">
      <c r="B60" s="106">
        <v>49</v>
      </c>
      <c r="C60" s="153"/>
      <c r="D60" s="184"/>
      <c r="E60" s="184"/>
      <c r="F60" s="184"/>
      <c r="G60" s="165" t="str">
        <f t="shared" si="3"/>
        <v/>
      </c>
      <c r="H60" s="48"/>
      <c r="I60" s="17"/>
      <c r="J60" s="140" t="str">
        <f t="shared" si="4"/>
        <v/>
      </c>
      <c r="K60" s="112"/>
      <c r="L60" s="114"/>
      <c r="M60" s="114"/>
      <c r="N60" s="114"/>
      <c r="O60" s="18" t="str" cm="1">
        <f t="array" ref="O60">IF(K60="","",IF($O$11="Bester",LARGE(K60:N60,1),IF(AND(M60="",N60=""),"",SUM(LARGE(K60:N60,{1;2;3})))))</f>
        <v/>
      </c>
      <c r="P60" s="140" t="str">
        <f t="shared" si="12"/>
        <v/>
      </c>
      <c r="Q60" s="112"/>
      <c r="R60" s="114"/>
      <c r="S60" s="114"/>
      <c r="T60" s="114"/>
      <c r="U60" s="19" t="str" cm="1">
        <f t="array" ref="U60">IF(Q60="","",IF($U$11="Bester",LARGE(Q60:T60,1),IF(AND(S60="",T60=""),"",SUM(LARGE(Q60:T60,{1;2;3})))))</f>
        <v/>
      </c>
      <c r="V60" s="140" t="str">
        <f t="shared" si="5"/>
        <v/>
      </c>
      <c r="W60" s="16"/>
      <c r="X60" s="140" t="str">
        <f t="shared" si="6"/>
        <v/>
      </c>
      <c r="Y60" s="21"/>
      <c r="Z60" s="26" t="str">
        <f t="shared" si="0"/>
        <v/>
      </c>
      <c r="AA60" s="27" t="str">
        <f t="shared" si="1"/>
        <v/>
      </c>
      <c r="AB60" s="27" t="str">
        <f t="shared" si="2"/>
        <v/>
      </c>
      <c r="AC60" s="25" t="str">
        <f t="shared" si="7"/>
        <v/>
      </c>
      <c r="AD60" s="19" t="str">
        <f t="shared" si="13"/>
        <v/>
      </c>
      <c r="AE60" s="142" t="str">
        <f t="shared" si="8"/>
        <v/>
      </c>
      <c r="AF60" s="28" t="str">
        <f t="shared" si="9"/>
        <v/>
      </c>
      <c r="AG60" s="29" t="str">
        <f t="shared" si="10"/>
        <v/>
      </c>
      <c r="AH60" s="30" t="str">
        <f t="shared" si="11"/>
        <v/>
      </c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</row>
    <row r="61" spans="2:49" ht="18" customHeight="1" x14ac:dyDescent="0.2">
      <c r="B61" s="106">
        <v>50</v>
      </c>
      <c r="C61" s="153"/>
      <c r="D61" s="184"/>
      <c r="E61" s="184"/>
      <c r="F61" s="184"/>
      <c r="G61" s="165" t="str">
        <f t="shared" si="3"/>
        <v/>
      </c>
      <c r="H61" s="48"/>
      <c r="I61" s="17"/>
      <c r="J61" s="140" t="str">
        <f t="shared" si="4"/>
        <v/>
      </c>
      <c r="K61" s="112"/>
      <c r="L61" s="114"/>
      <c r="M61" s="114"/>
      <c r="N61" s="114"/>
      <c r="O61" s="18" t="str" cm="1">
        <f t="array" ref="O61">IF(K61="","",IF($O$11="Bester",LARGE(K61:N61,1),IF(AND(M61="",N61=""),"",SUM(LARGE(K61:N61,{1;2;3})))))</f>
        <v/>
      </c>
      <c r="P61" s="140" t="str">
        <f t="shared" si="12"/>
        <v/>
      </c>
      <c r="Q61" s="112"/>
      <c r="R61" s="114"/>
      <c r="S61" s="114"/>
      <c r="T61" s="114"/>
      <c r="U61" s="19" t="str" cm="1">
        <f t="array" ref="U61">IF(Q61="","",IF($U$11="Bester",LARGE(Q61:T61,1),IF(AND(S61="",T61=""),"",SUM(LARGE(Q61:T61,{1;2;3})))))</f>
        <v/>
      </c>
      <c r="V61" s="140" t="str">
        <f t="shared" si="5"/>
        <v/>
      </c>
      <c r="W61" s="16"/>
      <c r="X61" s="140" t="str">
        <f t="shared" si="6"/>
        <v/>
      </c>
      <c r="Y61" s="21"/>
      <c r="Z61" s="26" t="str">
        <f t="shared" si="0"/>
        <v/>
      </c>
      <c r="AA61" s="27" t="str">
        <f t="shared" si="1"/>
        <v/>
      </c>
      <c r="AB61" s="27" t="str">
        <f t="shared" si="2"/>
        <v/>
      </c>
      <c r="AC61" s="25" t="str">
        <f t="shared" si="7"/>
        <v/>
      </c>
      <c r="AD61" s="19" t="str">
        <f t="shared" si="13"/>
        <v/>
      </c>
      <c r="AE61" s="142" t="str">
        <f t="shared" si="8"/>
        <v/>
      </c>
      <c r="AF61" s="28" t="str">
        <f t="shared" si="9"/>
        <v/>
      </c>
      <c r="AG61" s="29" t="str">
        <f t="shared" si="10"/>
        <v/>
      </c>
      <c r="AH61" s="30" t="str">
        <f t="shared" si="11"/>
        <v/>
      </c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</row>
    <row r="62" spans="2:49" ht="18" customHeight="1" x14ac:dyDescent="0.2">
      <c r="B62" s="106">
        <v>51</v>
      </c>
      <c r="C62" s="153"/>
      <c r="D62" s="184"/>
      <c r="E62" s="184"/>
      <c r="F62" s="184"/>
      <c r="G62" s="165" t="str">
        <f t="shared" si="3"/>
        <v/>
      </c>
      <c r="H62" s="48"/>
      <c r="I62" s="17"/>
      <c r="J62" s="140" t="str">
        <f t="shared" si="4"/>
        <v/>
      </c>
      <c r="K62" s="112"/>
      <c r="L62" s="114"/>
      <c r="M62" s="114"/>
      <c r="N62" s="114"/>
      <c r="O62" s="18" t="str" cm="1">
        <f t="array" ref="O62">IF(K62="","",IF($O$11="Bester",LARGE(K62:N62,1),IF(AND(M62="",N62=""),"",SUM(LARGE(K62:N62,{1;2;3})))))</f>
        <v/>
      </c>
      <c r="P62" s="140" t="str">
        <f t="shared" si="12"/>
        <v/>
      </c>
      <c r="Q62" s="112"/>
      <c r="R62" s="114"/>
      <c r="S62" s="114"/>
      <c r="T62" s="114"/>
      <c r="U62" s="19" t="str" cm="1">
        <f t="array" ref="U62">IF(Q62="","",IF($U$11="Bester",LARGE(Q62:T62,1),IF(AND(S62="",T62=""),"",SUM(LARGE(Q62:T62,{1;2;3})))))</f>
        <v/>
      </c>
      <c r="V62" s="140" t="str">
        <f t="shared" si="5"/>
        <v/>
      </c>
      <c r="W62" s="17"/>
      <c r="X62" s="140" t="str">
        <f t="shared" si="6"/>
        <v/>
      </c>
      <c r="Y62" s="21"/>
      <c r="Z62" s="26" t="str">
        <f t="shared" si="0"/>
        <v/>
      </c>
      <c r="AA62" s="27" t="str">
        <f t="shared" si="1"/>
        <v/>
      </c>
      <c r="AB62" s="27" t="str">
        <f t="shared" si="2"/>
        <v/>
      </c>
      <c r="AC62" s="25" t="str">
        <f t="shared" si="7"/>
        <v/>
      </c>
      <c r="AD62" s="19" t="str">
        <f t="shared" si="13"/>
        <v/>
      </c>
      <c r="AE62" s="142" t="str">
        <f t="shared" si="8"/>
        <v/>
      </c>
      <c r="AF62" s="28" t="str">
        <f t="shared" si="9"/>
        <v/>
      </c>
      <c r="AG62" s="29" t="str">
        <f t="shared" si="10"/>
        <v/>
      </c>
      <c r="AH62" s="30" t="str">
        <f t="shared" si="11"/>
        <v/>
      </c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</row>
    <row r="63" spans="2:49" ht="18" customHeight="1" x14ac:dyDescent="0.2">
      <c r="B63" s="106">
        <v>52</v>
      </c>
      <c r="C63" s="153"/>
      <c r="D63" s="184"/>
      <c r="E63" s="184"/>
      <c r="F63" s="184"/>
      <c r="G63" s="165" t="str">
        <f t="shared" si="3"/>
        <v/>
      </c>
      <c r="H63" s="48"/>
      <c r="I63" s="17"/>
      <c r="J63" s="140" t="str">
        <f t="shared" si="4"/>
        <v/>
      </c>
      <c r="K63" s="112"/>
      <c r="L63" s="114"/>
      <c r="M63" s="114"/>
      <c r="N63" s="114"/>
      <c r="O63" s="18" t="str" cm="1">
        <f t="array" ref="O63">IF(K63="","",IF($O$11="Bester",LARGE(K63:N63,1),IF(AND(M63="",N63=""),"",SUM(LARGE(K63:N63,{1;2;3})))))</f>
        <v/>
      </c>
      <c r="P63" s="140" t="str">
        <f t="shared" si="12"/>
        <v/>
      </c>
      <c r="Q63" s="112"/>
      <c r="R63" s="114"/>
      <c r="S63" s="114"/>
      <c r="T63" s="114"/>
      <c r="U63" s="19" t="str" cm="1">
        <f t="array" ref="U63">IF(Q63="","",IF($U$11="Bester",LARGE(Q63:T63,1),IF(AND(S63="",T63=""),"",SUM(LARGE(Q63:T63,{1;2;3})))))</f>
        <v/>
      </c>
      <c r="V63" s="140" t="str">
        <f t="shared" si="5"/>
        <v/>
      </c>
      <c r="W63" s="17"/>
      <c r="X63" s="140" t="str">
        <f t="shared" si="6"/>
        <v/>
      </c>
      <c r="Y63" s="21"/>
      <c r="Z63" s="26" t="str">
        <f t="shared" si="0"/>
        <v/>
      </c>
      <c r="AA63" s="27" t="str">
        <f t="shared" si="1"/>
        <v/>
      </c>
      <c r="AB63" s="27" t="str">
        <f t="shared" si="2"/>
        <v/>
      </c>
      <c r="AC63" s="25" t="str">
        <f t="shared" si="7"/>
        <v/>
      </c>
      <c r="AD63" s="19" t="str">
        <f t="shared" si="13"/>
        <v/>
      </c>
      <c r="AE63" s="142" t="str">
        <f t="shared" si="8"/>
        <v/>
      </c>
      <c r="AF63" s="28" t="str">
        <f t="shared" si="9"/>
        <v/>
      </c>
      <c r="AG63" s="29" t="str">
        <f t="shared" si="10"/>
        <v/>
      </c>
      <c r="AH63" s="30" t="str">
        <f t="shared" si="11"/>
        <v/>
      </c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</row>
    <row r="64" spans="2:49" ht="18" customHeight="1" x14ac:dyDescent="0.2">
      <c r="B64" s="106">
        <v>53</v>
      </c>
      <c r="C64" s="153"/>
      <c r="D64" s="184"/>
      <c r="E64" s="184"/>
      <c r="F64" s="184"/>
      <c r="G64" s="165" t="str">
        <f t="shared" si="3"/>
        <v/>
      </c>
      <c r="H64" s="48"/>
      <c r="I64" s="17"/>
      <c r="J64" s="140" t="str">
        <f t="shared" si="4"/>
        <v/>
      </c>
      <c r="K64" s="112"/>
      <c r="L64" s="114"/>
      <c r="M64" s="114"/>
      <c r="N64" s="114"/>
      <c r="O64" s="18" t="str" cm="1">
        <f t="array" ref="O64">IF(K64="","",IF($O$11="Bester",LARGE(K64:N64,1),IF(AND(M64="",N64=""),"",SUM(LARGE(K64:N64,{1;2;3})))))</f>
        <v/>
      </c>
      <c r="P64" s="140" t="str">
        <f t="shared" si="12"/>
        <v/>
      </c>
      <c r="Q64" s="112"/>
      <c r="R64" s="114"/>
      <c r="S64" s="114"/>
      <c r="T64" s="114"/>
      <c r="U64" s="19" t="str" cm="1">
        <f t="array" ref="U64">IF(Q64="","",IF($U$11="Bester",LARGE(Q64:T64,1),IF(AND(S64="",T64=""),"",SUM(LARGE(Q64:T64,{1;2;3})))))</f>
        <v/>
      </c>
      <c r="V64" s="140" t="str">
        <f t="shared" si="5"/>
        <v/>
      </c>
      <c r="W64" s="17"/>
      <c r="X64" s="140" t="str">
        <f t="shared" si="6"/>
        <v/>
      </c>
      <c r="Y64" s="21"/>
      <c r="Z64" s="26" t="str">
        <f t="shared" si="0"/>
        <v/>
      </c>
      <c r="AA64" s="27" t="str">
        <f t="shared" si="1"/>
        <v/>
      </c>
      <c r="AB64" s="27" t="str">
        <f t="shared" si="2"/>
        <v/>
      </c>
      <c r="AC64" s="25" t="str">
        <f t="shared" si="7"/>
        <v/>
      </c>
      <c r="AD64" s="19" t="str">
        <f t="shared" si="13"/>
        <v/>
      </c>
      <c r="AE64" s="142" t="str">
        <f t="shared" si="8"/>
        <v/>
      </c>
      <c r="AF64" s="28" t="str">
        <f t="shared" si="9"/>
        <v/>
      </c>
      <c r="AG64" s="29" t="str">
        <f t="shared" si="10"/>
        <v/>
      </c>
      <c r="AH64" s="30" t="str">
        <f t="shared" si="11"/>
        <v/>
      </c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</row>
    <row r="65" spans="2:49" ht="18" customHeight="1" x14ac:dyDescent="0.2">
      <c r="B65" s="106">
        <v>54</v>
      </c>
      <c r="C65" s="153"/>
      <c r="D65" s="184"/>
      <c r="E65" s="184"/>
      <c r="F65" s="184"/>
      <c r="G65" s="165" t="str">
        <f t="shared" si="3"/>
        <v/>
      </c>
      <c r="H65" s="48"/>
      <c r="I65" s="17"/>
      <c r="J65" s="140" t="str">
        <f t="shared" si="4"/>
        <v/>
      </c>
      <c r="K65" s="112"/>
      <c r="L65" s="114"/>
      <c r="M65" s="114"/>
      <c r="N65" s="114"/>
      <c r="O65" s="18" t="str" cm="1">
        <f t="array" ref="O65">IF(K65="","",IF($O$11="Bester",LARGE(K65:N65,1),IF(AND(M65="",N65=""),"",SUM(LARGE(K65:N65,{1;2;3})))))</f>
        <v/>
      </c>
      <c r="P65" s="140" t="str">
        <f t="shared" si="12"/>
        <v/>
      </c>
      <c r="Q65" s="112"/>
      <c r="R65" s="114"/>
      <c r="S65" s="114"/>
      <c r="T65" s="114"/>
      <c r="U65" s="19" t="str" cm="1">
        <f t="array" ref="U65">IF(Q65="","",IF($U$11="Bester",LARGE(Q65:T65,1),IF(AND(S65="",T65=""),"",SUM(LARGE(Q65:T65,{1;2;3})))))</f>
        <v/>
      </c>
      <c r="V65" s="140" t="str">
        <f t="shared" si="5"/>
        <v/>
      </c>
      <c r="W65" s="17"/>
      <c r="X65" s="140" t="str">
        <f t="shared" si="6"/>
        <v/>
      </c>
      <c r="Y65" s="21"/>
      <c r="Z65" s="26" t="str">
        <f t="shared" si="0"/>
        <v/>
      </c>
      <c r="AA65" s="27" t="str">
        <f t="shared" si="1"/>
        <v/>
      </c>
      <c r="AB65" s="27" t="str">
        <f t="shared" si="2"/>
        <v/>
      </c>
      <c r="AC65" s="25" t="str">
        <f t="shared" si="7"/>
        <v/>
      </c>
      <c r="AD65" s="19" t="str">
        <f t="shared" si="13"/>
        <v/>
      </c>
      <c r="AE65" s="142" t="str">
        <f t="shared" si="8"/>
        <v/>
      </c>
      <c r="AF65" s="28" t="str">
        <f t="shared" si="9"/>
        <v/>
      </c>
      <c r="AG65" s="29" t="str">
        <f t="shared" si="10"/>
        <v/>
      </c>
      <c r="AH65" s="30" t="str">
        <f t="shared" si="11"/>
        <v/>
      </c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</row>
    <row r="66" spans="2:49" ht="18" customHeight="1" x14ac:dyDescent="0.2">
      <c r="B66" s="106">
        <v>55</v>
      </c>
      <c r="C66" s="153"/>
      <c r="D66" s="184"/>
      <c r="E66" s="184"/>
      <c r="F66" s="184"/>
      <c r="G66" s="165" t="str">
        <f t="shared" si="3"/>
        <v/>
      </c>
      <c r="H66" s="48"/>
      <c r="I66" s="17"/>
      <c r="J66" s="140" t="str">
        <f t="shared" si="4"/>
        <v/>
      </c>
      <c r="K66" s="112"/>
      <c r="L66" s="114"/>
      <c r="M66" s="114"/>
      <c r="N66" s="114"/>
      <c r="O66" s="18" t="str" cm="1">
        <f t="array" ref="O66">IF(K66="","",IF($O$11="Bester",LARGE(K66:N66,1),IF(AND(M66="",N66=""),"",SUM(LARGE(K66:N66,{1;2;3})))))</f>
        <v/>
      </c>
      <c r="P66" s="140" t="str">
        <f t="shared" si="12"/>
        <v/>
      </c>
      <c r="Q66" s="112"/>
      <c r="R66" s="114"/>
      <c r="S66" s="114"/>
      <c r="T66" s="114"/>
      <c r="U66" s="19" t="str" cm="1">
        <f t="array" ref="U66">IF(Q66="","",IF($U$11="Bester",LARGE(Q66:T66,1),IF(AND(S66="",T66=""),"",SUM(LARGE(Q66:T66,{1;2;3})))))</f>
        <v/>
      </c>
      <c r="V66" s="140" t="str">
        <f t="shared" si="5"/>
        <v/>
      </c>
      <c r="W66" s="17"/>
      <c r="X66" s="140" t="str">
        <f t="shared" si="6"/>
        <v/>
      </c>
      <c r="Y66" s="21"/>
      <c r="Z66" s="26" t="str">
        <f t="shared" si="0"/>
        <v/>
      </c>
      <c r="AA66" s="27" t="str">
        <f t="shared" si="1"/>
        <v/>
      </c>
      <c r="AB66" s="27" t="str">
        <f t="shared" si="2"/>
        <v/>
      </c>
      <c r="AC66" s="25" t="str">
        <f t="shared" si="7"/>
        <v/>
      </c>
      <c r="AD66" s="19" t="str">
        <f t="shared" si="13"/>
        <v/>
      </c>
      <c r="AE66" s="142" t="str">
        <f t="shared" si="8"/>
        <v/>
      </c>
      <c r="AF66" s="28" t="str">
        <f t="shared" si="9"/>
        <v/>
      </c>
      <c r="AG66" s="29" t="str">
        <f t="shared" si="10"/>
        <v/>
      </c>
      <c r="AH66" s="30" t="str">
        <f t="shared" si="11"/>
        <v/>
      </c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</row>
    <row r="67" spans="2:49" ht="18" customHeight="1" x14ac:dyDescent="0.2">
      <c r="B67" s="106">
        <v>56</v>
      </c>
      <c r="C67" s="153"/>
      <c r="D67" s="184"/>
      <c r="E67" s="184"/>
      <c r="F67" s="184"/>
      <c r="G67" s="165" t="str">
        <f t="shared" si="3"/>
        <v/>
      </c>
      <c r="H67" s="48"/>
      <c r="I67" s="17"/>
      <c r="J67" s="140" t="str">
        <f t="shared" si="4"/>
        <v/>
      </c>
      <c r="K67" s="112"/>
      <c r="L67" s="114"/>
      <c r="M67" s="114"/>
      <c r="N67" s="114"/>
      <c r="O67" s="18" t="str" cm="1">
        <f t="array" ref="O67">IF(K67="","",IF($O$11="Bester",LARGE(K67:N67,1),IF(AND(M67="",N67=""),"",SUM(LARGE(K67:N67,{1;2;3})))))</f>
        <v/>
      </c>
      <c r="P67" s="140" t="str">
        <f t="shared" si="12"/>
        <v/>
      </c>
      <c r="Q67" s="112"/>
      <c r="R67" s="114"/>
      <c r="S67" s="114"/>
      <c r="T67" s="114"/>
      <c r="U67" s="19" t="str" cm="1">
        <f t="array" ref="U67">IF(Q67="","",IF($U$11="Bester",LARGE(Q67:T67,1),IF(AND(S67="",T67=""),"",SUM(LARGE(Q67:T67,{1;2;3})))))</f>
        <v/>
      </c>
      <c r="V67" s="140" t="str">
        <f t="shared" si="5"/>
        <v/>
      </c>
      <c r="W67" s="17"/>
      <c r="X67" s="140" t="str">
        <f t="shared" si="6"/>
        <v/>
      </c>
      <c r="Y67" s="21"/>
      <c r="Z67" s="26" t="str">
        <f t="shared" si="0"/>
        <v/>
      </c>
      <c r="AA67" s="27" t="str">
        <f t="shared" si="1"/>
        <v/>
      </c>
      <c r="AB67" s="27" t="str">
        <f t="shared" si="2"/>
        <v/>
      </c>
      <c r="AC67" s="25" t="str">
        <f t="shared" si="7"/>
        <v/>
      </c>
      <c r="AD67" s="19" t="str">
        <f t="shared" si="13"/>
        <v/>
      </c>
      <c r="AE67" s="142" t="str">
        <f t="shared" si="8"/>
        <v/>
      </c>
      <c r="AF67" s="28" t="str">
        <f t="shared" si="9"/>
        <v/>
      </c>
      <c r="AG67" s="29" t="str">
        <f t="shared" si="10"/>
        <v/>
      </c>
      <c r="AH67" s="30" t="str">
        <f t="shared" si="11"/>
        <v/>
      </c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</row>
    <row r="68" spans="2:49" ht="18" customHeight="1" x14ac:dyDescent="0.2">
      <c r="B68" s="106">
        <v>57</v>
      </c>
      <c r="C68" s="153"/>
      <c r="D68" s="184"/>
      <c r="E68" s="184"/>
      <c r="F68" s="184"/>
      <c r="G68" s="165" t="str">
        <f t="shared" si="3"/>
        <v/>
      </c>
      <c r="H68" s="48"/>
      <c r="I68" s="17"/>
      <c r="J68" s="140" t="str">
        <f t="shared" si="4"/>
        <v/>
      </c>
      <c r="K68" s="112"/>
      <c r="L68" s="114"/>
      <c r="M68" s="114"/>
      <c r="N68" s="114"/>
      <c r="O68" s="18" t="str" cm="1">
        <f t="array" ref="O68">IF(K68="","",IF($O$11="Bester",LARGE(K68:N68,1),IF(AND(M68="",N68=""),"",SUM(LARGE(K68:N68,{1;2;3})))))</f>
        <v/>
      </c>
      <c r="P68" s="140" t="str">
        <f t="shared" si="12"/>
        <v/>
      </c>
      <c r="Q68" s="112"/>
      <c r="R68" s="114"/>
      <c r="S68" s="114"/>
      <c r="T68" s="114"/>
      <c r="U68" s="19" t="str" cm="1">
        <f t="array" ref="U68">IF(Q68="","",IF($U$11="Bester",LARGE(Q68:T68,1),IF(AND(S68="",T68=""),"",SUM(LARGE(Q68:T68,{1;2;3})))))</f>
        <v/>
      </c>
      <c r="V68" s="140" t="str">
        <f t="shared" si="5"/>
        <v/>
      </c>
      <c r="W68" s="17"/>
      <c r="X68" s="140" t="str">
        <f t="shared" si="6"/>
        <v/>
      </c>
      <c r="Y68" s="21"/>
      <c r="Z68" s="26" t="str">
        <f t="shared" si="0"/>
        <v/>
      </c>
      <c r="AA68" s="27" t="str">
        <f t="shared" si="1"/>
        <v/>
      </c>
      <c r="AB68" s="27" t="str">
        <f t="shared" si="2"/>
        <v/>
      </c>
      <c r="AC68" s="25" t="str">
        <f t="shared" si="7"/>
        <v/>
      </c>
      <c r="AD68" s="19" t="str">
        <f t="shared" si="13"/>
        <v/>
      </c>
      <c r="AE68" s="142" t="str">
        <f t="shared" si="8"/>
        <v/>
      </c>
      <c r="AF68" s="28" t="str">
        <f t="shared" si="9"/>
        <v/>
      </c>
      <c r="AG68" s="29" t="str">
        <f t="shared" si="10"/>
        <v/>
      </c>
      <c r="AH68" s="30" t="str">
        <f t="shared" si="11"/>
        <v/>
      </c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</row>
    <row r="69" spans="2:49" ht="18" customHeight="1" x14ac:dyDescent="0.2">
      <c r="B69" s="106">
        <v>58</v>
      </c>
      <c r="C69" s="153"/>
      <c r="D69" s="184"/>
      <c r="E69" s="184"/>
      <c r="F69" s="184"/>
      <c r="G69" s="165" t="str">
        <f t="shared" si="3"/>
        <v/>
      </c>
      <c r="H69" s="48"/>
      <c r="I69" s="17"/>
      <c r="J69" s="140" t="str">
        <f t="shared" si="4"/>
        <v/>
      </c>
      <c r="K69" s="112"/>
      <c r="L69" s="114"/>
      <c r="M69" s="114"/>
      <c r="N69" s="114"/>
      <c r="O69" s="18" t="str" cm="1">
        <f t="array" ref="O69">IF(K69="","",IF($O$11="Bester",LARGE(K69:N69,1),IF(AND(M69="",N69=""),"",SUM(LARGE(K69:N69,{1;2;3})))))</f>
        <v/>
      </c>
      <c r="P69" s="140" t="str">
        <f t="shared" si="12"/>
        <v/>
      </c>
      <c r="Q69" s="112"/>
      <c r="R69" s="114"/>
      <c r="S69" s="114"/>
      <c r="T69" s="114"/>
      <c r="U69" s="19" t="str" cm="1">
        <f t="array" ref="U69">IF(Q69="","",IF($U$11="Bester",LARGE(Q69:T69,1),IF(AND(S69="",T69=""),"",SUM(LARGE(Q69:T69,{1;2;3})))))</f>
        <v/>
      </c>
      <c r="V69" s="140" t="str">
        <f t="shared" si="5"/>
        <v/>
      </c>
      <c r="W69" s="17"/>
      <c r="X69" s="140" t="str">
        <f t="shared" si="6"/>
        <v/>
      </c>
      <c r="Y69" s="21"/>
      <c r="Z69" s="26" t="str">
        <f t="shared" si="0"/>
        <v/>
      </c>
      <c r="AA69" s="27" t="str">
        <f t="shared" si="1"/>
        <v/>
      </c>
      <c r="AB69" s="27" t="str">
        <f t="shared" si="2"/>
        <v/>
      </c>
      <c r="AC69" s="25" t="str">
        <f t="shared" si="7"/>
        <v/>
      </c>
      <c r="AD69" s="19" t="str">
        <f t="shared" si="13"/>
        <v/>
      </c>
      <c r="AE69" s="142" t="str">
        <f t="shared" si="8"/>
        <v/>
      </c>
      <c r="AF69" s="28" t="str">
        <f t="shared" si="9"/>
        <v/>
      </c>
      <c r="AG69" s="29" t="str">
        <f t="shared" si="10"/>
        <v/>
      </c>
      <c r="AH69" s="30" t="str">
        <f t="shared" si="11"/>
        <v/>
      </c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</row>
    <row r="70" spans="2:49" ht="18" customHeight="1" x14ac:dyDescent="0.2">
      <c r="B70" s="106">
        <v>59</v>
      </c>
      <c r="C70" s="153"/>
      <c r="D70" s="184"/>
      <c r="E70" s="184"/>
      <c r="F70" s="184"/>
      <c r="G70" s="165" t="str">
        <f t="shared" si="3"/>
        <v/>
      </c>
      <c r="H70" s="48"/>
      <c r="I70" s="17"/>
      <c r="J70" s="140" t="str">
        <f t="shared" si="4"/>
        <v/>
      </c>
      <c r="K70" s="112"/>
      <c r="L70" s="114"/>
      <c r="M70" s="114"/>
      <c r="N70" s="114"/>
      <c r="O70" s="18" t="str" cm="1">
        <f t="array" ref="O70">IF(K70="","",IF($O$11="Bester",LARGE(K70:N70,1),IF(AND(M70="",N70=""),"",SUM(LARGE(K70:N70,{1;2;3})))))</f>
        <v/>
      </c>
      <c r="P70" s="140" t="str">
        <f t="shared" si="12"/>
        <v/>
      </c>
      <c r="Q70" s="112"/>
      <c r="R70" s="114"/>
      <c r="S70" s="114"/>
      <c r="T70" s="114"/>
      <c r="U70" s="19" t="str" cm="1">
        <f t="array" ref="U70">IF(Q70="","",IF($U$11="Bester",LARGE(Q70:T70,1),IF(AND(S70="",T70=""),"",SUM(LARGE(Q70:T70,{1;2;3})))))</f>
        <v/>
      </c>
      <c r="V70" s="140" t="str">
        <f t="shared" si="5"/>
        <v/>
      </c>
      <c r="W70" s="17"/>
      <c r="X70" s="140" t="str">
        <f t="shared" si="6"/>
        <v/>
      </c>
      <c r="Y70" s="21"/>
      <c r="Z70" s="26" t="str">
        <f t="shared" si="0"/>
        <v/>
      </c>
      <c r="AA70" s="27" t="str">
        <f t="shared" si="1"/>
        <v/>
      </c>
      <c r="AB70" s="27" t="str">
        <f t="shared" si="2"/>
        <v/>
      </c>
      <c r="AC70" s="25" t="str">
        <f t="shared" si="7"/>
        <v/>
      </c>
      <c r="AD70" s="19" t="str">
        <f t="shared" si="13"/>
        <v/>
      </c>
      <c r="AE70" s="142" t="str">
        <f t="shared" si="8"/>
        <v/>
      </c>
      <c r="AF70" s="28" t="str">
        <f t="shared" si="9"/>
        <v/>
      </c>
      <c r="AG70" s="29" t="str">
        <f t="shared" si="10"/>
        <v/>
      </c>
      <c r="AH70" s="30" t="str">
        <f t="shared" si="11"/>
        <v/>
      </c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</row>
    <row r="71" spans="2:49" ht="18" customHeight="1" x14ac:dyDescent="0.2">
      <c r="B71" s="106">
        <v>60</v>
      </c>
      <c r="C71" s="153"/>
      <c r="D71" s="184"/>
      <c r="E71" s="184"/>
      <c r="F71" s="184"/>
      <c r="G71" s="165" t="str">
        <f t="shared" si="3"/>
        <v/>
      </c>
      <c r="H71" s="48"/>
      <c r="I71" s="17"/>
      <c r="J71" s="140" t="str">
        <f t="shared" si="4"/>
        <v/>
      </c>
      <c r="K71" s="112"/>
      <c r="L71" s="114"/>
      <c r="M71" s="114"/>
      <c r="N71" s="114"/>
      <c r="O71" s="18" t="str" cm="1">
        <f t="array" ref="O71">IF(K71="","",IF($O$11="Bester",LARGE(K71:N71,1),IF(AND(M71="",N71=""),"",SUM(LARGE(K71:N71,{1;2;3})))))</f>
        <v/>
      </c>
      <c r="P71" s="140" t="str">
        <f t="shared" si="12"/>
        <v/>
      </c>
      <c r="Q71" s="112"/>
      <c r="R71" s="114"/>
      <c r="S71" s="114"/>
      <c r="T71" s="114"/>
      <c r="U71" s="19" t="str" cm="1">
        <f t="array" ref="U71">IF(Q71="","",IF($U$11="Bester",LARGE(Q71:T71,1),IF(AND(S71="",T71=""),"",SUM(LARGE(Q71:T71,{1;2;3})))))</f>
        <v/>
      </c>
      <c r="V71" s="140" t="str">
        <f t="shared" si="5"/>
        <v/>
      </c>
      <c r="W71" s="17"/>
      <c r="X71" s="140" t="str">
        <f t="shared" si="6"/>
        <v/>
      </c>
      <c r="Y71" s="21"/>
      <c r="Z71" s="26" t="str">
        <f t="shared" si="0"/>
        <v/>
      </c>
      <c r="AA71" s="27" t="str">
        <f t="shared" si="1"/>
        <v/>
      </c>
      <c r="AB71" s="27" t="str">
        <f t="shared" si="2"/>
        <v/>
      </c>
      <c r="AC71" s="25" t="str">
        <f t="shared" si="7"/>
        <v/>
      </c>
      <c r="AD71" s="19" t="str">
        <f t="shared" si="13"/>
        <v/>
      </c>
      <c r="AE71" s="142" t="str">
        <f t="shared" si="8"/>
        <v/>
      </c>
      <c r="AF71" s="28" t="str">
        <f t="shared" si="9"/>
        <v/>
      </c>
      <c r="AG71" s="29" t="str">
        <f t="shared" si="10"/>
        <v/>
      </c>
      <c r="AH71" s="30" t="str">
        <f t="shared" si="11"/>
        <v/>
      </c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</row>
    <row r="72" spans="2:49" ht="18" customHeight="1" x14ac:dyDescent="0.2">
      <c r="B72" s="106">
        <v>61</v>
      </c>
      <c r="C72" s="153"/>
      <c r="D72" s="184"/>
      <c r="E72" s="184"/>
      <c r="F72" s="184"/>
      <c r="G72" s="165" t="str">
        <f t="shared" si="3"/>
        <v/>
      </c>
      <c r="H72" s="48"/>
      <c r="I72" s="17"/>
      <c r="J72" s="140" t="str">
        <f t="shared" si="4"/>
        <v/>
      </c>
      <c r="K72" s="112"/>
      <c r="L72" s="114"/>
      <c r="M72" s="114"/>
      <c r="N72" s="114"/>
      <c r="O72" s="18" t="str" cm="1">
        <f t="array" ref="O72">IF(K72="","",IF($O$11="Bester",LARGE(K72:N72,1),IF(AND(M72="",N72=""),"",SUM(LARGE(K72:N72,{1;2;3})))))</f>
        <v/>
      </c>
      <c r="P72" s="140" t="str">
        <f t="shared" si="12"/>
        <v/>
      </c>
      <c r="Q72" s="112"/>
      <c r="R72" s="114"/>
      <c r="S72" s="114"/>
      <c r="T72" s="114"/>
      <c r="U72" s="19" t="str" cm="1">
        <f t="array" ref="U72">IF(Q72="","",IF($U$11="Bester",LARGE(Q72:T72,1),IF(AND(S72="",T72=""),"",SUM(LARGE(Q72:T72,{1;2;3})))))</f>
        <v/>
      </c>
      <c r="V72" s="140" t="str">
        <f t="shared" si="5"/>
        <v/>
      </c>
      <c r="W72" s="17"/>
      <c r="X72" s="140" t="str">
        <f t="shared" si="6"/>
        <v/>
      </c>
      <c r="Y72" s="21"/>
      <c r="Z72" s="26" t="str">
        <f t="shared" si="0"/>
        <v/>
      </c>
      <c r="AA72" s="27" t="str">
        <f t="shared" si="1"/>
        <v/>
      </c>
      <c r="AB72" s="27" t="str">
        <f t="shared" si="2"/>
        <v/>
      </c>
      <c r="AC72" s="25" t="str">
        <f t="shared" si="7"/>
        <v/>
      </c>
      <c r="AD72" s="19" t="str">
        <f t="shared" si="13"/>
        <v/>
      </c>
      <c r="AE72" s="142" t="str">
        <f t="shared" si="8"/>
        <v/>
      </c>
      <c r="AF72" s="28" t="str">
        <f t="shared" si="9"/>
        <v/>
      </c>
      <c r="AG72" s="29" t="str">
        <f t="shared" si="10"/>
        <v/>
      </c>
      <c r="AH72" s="30" t="str">
        <f t="shared" si="11"/>
        <v/>
      </c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</row>
    <row r="73" spans="2:49" ht="18" customHeight="1" x14ac:dyDescent="0.2">
      <c r="B73" s="106">
        <v>62</v>
      </c>
      <c r="C73" s="153"/>
      <c r="D73" s="184"/>
      <c r="E73" s="184"/>
      <c r="F73" s="184"/>
      <c r="G73" s="165" t="str">
        <f t="shared" si="3"/>
        <v/>
      </c>
      <c r="H73" s="48"/>
      <c r="I73" s="17"/>
      <c r="J73" s="140" t="str">
        <f t="shared" si="4"/>
        <v/>
      </c>
      <c r="K73" s="112"/>
      <c r="L73" s="114"/>
      <c r="M73" s="114"/>
      <c r="N73" s="114"/>
      <c r="O73" s="18" t="str" cm="1">
        <f t="array" ref="O73">IF(K73="","",IF($O$11="Bester",LARGE(K73:N73,1),IF(AND(M73="",N73=""),"",SUM(LARGE(K73:N73,{1;2;3})))))</f>
        <v/>
      </c>
      <c r="P73" s="140" t="str">
        <f t="shared" si="12"/>
        <v/>
      </c>
      <c r="Q73" s="112"/>
      <c r="R73" s="114"/>
      <c r="S73" s="114"/>
      <c r="T73" s="114"/>
      <c r="U73" s="19" t="str" cm="1">
        <f t="array" ref="U73">IF(Q73="","",IF($U$11="Bester",LARGE(Q73:T73,1),IF(AND(S73="",T73=""),"",SUM(LARGE(Q73:T73,{1;2;3})))))</f>
        <v/>
      </c>
      <c r="V73" s="140" t="str">
        <f t="shared" si="5"/>
        <v/>
      </c>
      <c r="W73" s="17"/>
      <c r="X73" s="140" t="str">
        <f t="shared" si="6"/>
        <v/>
      </c>
      <c r="Y73" s="21"/>
      <c r="Z73" s="26" t="str">
        <f t="shared" si="0"/>
        <v/>
      </c>
      <c r="AA73" s="27" t="str">
        <f t="shared" si="1"/>
        <v/>
      </c>
      <c r="AB73" s="27" t="str">
        <f t="shared" si="2"/>
        <v/>
      </c>
      <c r="AC73" s="25" t="str">
        <f t="shared" si="7"/>
        <v/>
      </c>
      <c r="AD73" s="19" t="str">
        <f t="shared" si="13"/>
        <v/>
      </c>
      <c r="AE73" s="142" t="str">
        <f t="shared" si="8"/>
        <v/>
      </c>
      <c r="AF73" s="28" t="str">
        <f t="shared" si="9"/>
        <v/>
      </c>
      <c r="AG73" s="29" t="str">
        <f t="shared" si="10"/>
        <v/>
      </c>
      <c r="AH73" s="30" t="str">
        <f t="shared" si="11"/>
        <v/>
      </c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</row>
    <row r="74" spans="2:49" ht="18" customHeight="1" x14ac:dyDescent="0.2">
      <c r="B74" s="106">
        <v>63</v>
      </c>
      <c r="C74" s="153"/>
      <c r="D74" s="184"/>
      <c r="E74" s="184"/>
      <c r="F74" s="184"/>
      <c r="G74" s="165" t="str">
        <f t="shared" si="3"/>
        <v/>
      </c>
      <c r="H74" s="48"/>
      <c r="I74" s="17"/>
      <c r="J74" s="140" t="str">
        <f t="shared" si="4"/>
        <v/>
      </c>
      <c r="K74" s="112"/>
      <c r="L74" s="114"/>
      <c r="M74" s="114"/>
      <c r="N74" s="114"/>
      <c r="O74" s="18" t="str" cm="1">
        <f t="array" ref="O74">IF(K74="","",IF($O$11="Bester",LARGE(K74:N74,1),IF(AND(M74="",N74=""),"",SUM(LARGE(K74:N74,{1;2;3})))))</f>
        <v/>
      </c>
      <c r="P74" s="140" t="str">
        <f t="shared" si="12"/>
        <v/>
      </c>
      <c r="Q74" s="112"/>
      <c r="R74" s="114"/>
      <c r="S74" s="114"/>
      <c r="T74" s="114"/>
      <c r="U74" s="19" t="str" cm="1">
        <f t="array" ref="U74">IF(Q74="","",IF($U$11="Bester",LARGE(Q74:T74,1),IF(AND(S74="",T74=""),"",SUM(LARGE(Q74:T74,{1;2;3})))))</f>
        <v/>
      </c>
      <c r="V74" s="140" t="str">
        <f t="shared" si="5"/>
        <v/>
      </c>
      <c r="W74" s="17"/>
      <c r="X74" s="140" t="str">
        <f t="shared" si="6"/>
        <v/>
      </c>
      <c r="Y74" s="21"/>
      <c r="Z74" s="26" t="str">
        <f t="shared" si="0"/>
        <v/>
      </c>
      <c r="AA74" s="27" t="str">
        <f t="shared" si="1"/>
        <v/>
      </c>
      <c r="AB74" s="27" t="str">
        <f t="shared" si="2"/>
        <v/>
      </c>
      <c r="AC74" s="25" t="str">
        <f t="shared" si="7"/>
        <v/>
      </c>
      <c r="AD74" s="19" t="str">
        <f t="shared" si="13"/>
        <v/>
      </c>
      <c r="AE74" s="142" t="str">
        <f t="shared" si="8"/>
        <v/>
      </c>
      <c r="AF74" s="28" t="str">
        <f t="shared" si="9"/>
        <v/>
      </c>
      <c r="AG74" s="29" t="str">
        <f t="shared" si="10"/>
        <v/>
      </c>
      <c r="AH74" s="30" t="str">
        <f t="shared" si="11"/>
        <v/>
      </c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</row>
    <row r="75" spans="2:49" ht="18" customHeight="1" x14ac:dyDescent="0.2">
      <c r="B75" s="106">
        <v>64</v>
      </c>
      <c r="C75" s="153"/>
      <c r="D75" s="184"/>
      <c r="E75" s="184"/>
      <c r="F75" s="184"/>
      <c r="G75" s="165" t="str">
        <f t="shared" si="3"/>
        <v/>
      </c>
      <c r="H75" s="48"/>
      <c r="I75" s="17"/>
      <c r="J75" s="140" t="str">
        <f t="shared" si="4"/>
        <v/>
      </c>
      <c r="K75" s="112"/>
      <c r="L75" s="114"/>
      <c r="M75" s="114"/>
      <c r="N75" s="114"/>
      <c r="O75" s="18" t="str" cm="1">
        <f t="array" ref="O75">IF(K75="","",IF($O$11="Bester",LARGE(K75:N75,1),IF(AND(M75="",N75=""),"",SUM(LARGE(K75:N75,{1;2;3})))))</f>
        <v/>
      </c>
      <c r="P75" s="140" t="str">
        <f t="shared" si="12"/>
        <v/>
      </c>
      <c r="Q75" s="112"/>
      <c r="R75" s="114"/>
      <c r="S75" s="114"/>
      <c r="T75" s="114"/>
      <c r="U75" s="19" t="str" cm="1">
        <f t="array" ref="U75">IF(Q75="","",IF($U$11="Bester",LARGE(Q75:T75,1),IF(AND(S75="",T75=""),"",SUM(LARGE(Q75:T75,{1;2;3})))))</f>
        <v/>
      </c>
      <c r="V75" s="140" t="str">
        <f t="shared" si="5"/>
        <v/>
      </c>
      <c r="W75" s="17"/>
      <c r="X75" s="140" t="str">
        <f t="shared" si="6"/>
        <v/>
      </c>
      <c r="Y75" s="21"/>
      <c r="Z75" s="26" t="str">
        <f t="shared" si="0"/>
        <v/>
      </c>
      <c r="AA75" s="27" t="str">
        <f t="shared" si="1"/>
        <v/>
      </c>
      <c r="AB75" s="27" t="str">
        <f t="shared" si="2"/>
        <v/>
      </c>
      <c r="AC75" s="25" t="str">
        <f t="shared" si="7"/>
        <v/>
      </c>
      <c r="AD75" s="19" t="str">
        <f t="shared" si="13"/>
        <v/>
      </c>
      <c r="AE75" s="142" t="str">
        <f t="shared" si="8"/>
        <v/>
      </c>
      <c r="AF75" s="28" t="str">
        <f t="shared" si="9"/>
        <v/>
      </c>
      <c r="AG75" s="29" t="str">
        <f t="shared" si="10"/>
        <v/>
      </c>
      <c r="AH75" s="30" t="str">
        <f t="shared" si="11"/>
        <v/>
      </c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</row>
    <row r="76" spans="2:49" ht="18" customHeight="1" x14ac:dyDescent="0.2">
      <c r="B76" s="106">
        <v>65</v>
      </c>
      <c r="C76" s="153"/>
      <c r="D76" s="184"/>
      <c r="E76" s="184"/>
      <c r="F76" s="184"/>
      <c r="G76" s="165" t="str">
        <f t="shared" si="3"/>
        <v/>
      </c>
      <c r="H76" s="48"/>
      <c r="I76" s="17"/>
      <c r="J76" s="140" t="str">
        <f t="shared" si="4"/>
        <v/>
      </c>
      <c r="K76" s="112"/>
      <c r="L76" s="114"/>
      <c r="M76" s="114"/>
      <c r="N76" s="114"/>
      <c r="O76" s="18" t="str" cm="1">
        <f t="array" ref="O76">IF(K76="","",IF($O$11="Bester",LARGE(K76:N76,1),IF(AND(M76="",N76=""),"",SUM(LARGE(K76:N76,{1;2;3})))))</f>
        <v/>
      </c>
      <c r="P76" s="140" t="str">
        <f t="shared" si="12"/>
        <v/>
      </c>
      <c r="Q76" s="112"/>
      <c r="R76" s="114"/>
      <c r="S76" s="114"/>
      <c r="T76" s="114"/>
      <c r="U76" s="19" t="str" cm="1">
        <f t="array" ref="U76">IF(Q76="","",IF($U$11="Bester",LARGE(Q76:T76,1),IF(AND(S76="",T76=""),"",SUM(LARGE(Q76:T76,{1;2;3})))))</f>
        <v/>
      </c>
      <c r="V76" s="140" t="str">
        <f t="shared" si="5"/>
        <v/>
      </c>
      <c r="W76" s="17"/>
      <c r="X76" s="140" t="str">
        <f t="shared" si="6"/>
        <v/>
      </c>
      <c r="Y76" s="21"/>
      <c r="Z76" s="26" t="str">
        <f t="shared" ref="Z76:Z139" si="14">J76</f>
        <v/>
      </c>
      <c r="AA76" s="27" t="str">
        <f t="shared" ref="AA76:AA139" si="15">P76</f>
        <v/>
      </c>
      <c r="AB76" s="27" t="str">
        <f t="shared" ref="AB76:AB139" si="16">V76</f>
        <v/>
      </c>
      <c r="AC76" s="25" t="str">
        <f t="shared" si="7"/>
        <v/>
      </c>
      <c r="AD76" s="19" t="str">
        <f t="shared" si="13"/>
        <v/>
      </c>
      <c r="AE76" s="142" t="str">
        <f t="shared" si="8"/>
        <v/>
      </c>
      <c r="AF76" s="28" t="str">
        <f t="shared" si="9"/>
        <v/>
      </c>
      <c r="AG76" s="29" t="str">
        <f t="shared" si="10"/>
        <v/>
      </c>
      <c r="AH76" s="30" t="str">
        <f t="shared" si="11"/>
        <v/>
      </c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</row>
    <row r="77" spans="2:49" ht="18" customHeight="1" x14ac:dyDescent="0.2">
      <c r="B77" s="106">
        <v>66</v>
      </c>
      <c r="C77" s="153"/>
      <c r="D77" s="184"/>
      <c r="E77" s="184"/>
      <c r="F77" s="184"/>
      <c r="G77" s="165" t="str">
        <f t="shared" ref="G77:G140" si="17">IF(AE77="","",IF(AE77&lt;AO$12,"Ehren",IF(AND(AE77&gt;=AO$12,AE77&lt;=AQ$12),"Sieger","Teiln.")))</f>
        <v/>
      </c>
      <c r="H77" s="48"/>
      <c r="I77" s="17"/>
      <c r="J77" s="140" t="str">
        <f t="shared" ref="J77:J140" si="18">IF(I77="","",RANK(I77,I$12:I$608,IF($I$11="Zeit",1,IF($I$11="Punkte",0,"Fehler"))))</f>
        <v/>
      </c>
      <c r="K77" s="112"/>
      <c r="L77" s="114"/>
      <c r="M77" s="114"/>
      <c r="N77" s="114"/>
      <c r="O77" s="18" t="str" cm="1">
        <f t="array" ref="O77">IF(K77="","",IF($O$11="Bester",LARGE(K77:N77,1),IF(AND(M77="",N77=""),"",SUM(LARGE(K77:N77,{1;2;3})))))</f>
        <v/>
      </c>
      <c r="P77" s="140" t="str">
        <f t="shared" ref="P77:P140" si="19">IF(O77="","",RANK(O77,O$12:O$608,0))</f>
        <v/>
      </c>
      <c r="Q77" s="112"/>
      <c r="R77" s="114"/>
      <c r="S77" s="114"/>
      <c r="T77" s="114"/>
      <c r="U77" s="19" t="str" cm="1">
        <f t="array" ref="U77">IF(Q77="","",IF($U$11="Bester",LARGE(Q77:T77,1),IF(AND(S77="",T77=""),"",SUM(LARGE(Q77:T77,{1;2;3})))))</f>
        <v/>
      </c>
      <c r="V77" s="140" t="str">
        <f t="shared" ref="V77:V140" si="20">IF(U77="","",RANK(U77,U$12:U$608,0))</f>
        <v/>
      </c>
      <c r="W77" s="17"/>
      <c r="X77" s="140" t="str">
        <f t="shared" ref="X77:X140" si="21">IF(W77="","",RANK(W77,W$12:W$608,IF($W$11="Zeit",1,IF($W$11="Punkte",0,"Fehler"))))</f>
        <v/>
      </c>
      <c r="Y77" s="21"/>
      <c r="Z77" s="26" t="str">
        <f t="shared" si="14"/>
        <v/>
      </c>
      <c r="AA77" s="27" t="str">
        <f t="shared" si="15"/>
        <v/>
      </c>
      <c r="AB77" s="27" t="str">
        <f t="shared" si="16"/>
        <v/>
      </c>
      <c r="AC77" s="25" t="str">
        <f t="shared" ref="AC77:AC140" si="22">X77</f>
        <v/>
      </c>
      <c r="AD77" s="19" t="str">
        <f t="shared" ref="AD77:AD140" si="23">IF(AND(Z77="",AA77="",AB77=""),"",SUM(Z77:AC77))</f>
        <v/>
      </c>
      <c r="AE77" s="142" t="str">
        <f t="shared" ref="AE77:AE140" si="24">IF(OR(AD77="",X77="",V77="",P77="",J77=""),"",RANK(AD77,AD$12:AD$608,1))</f>
        <v/>
      </c>
      <c r="AF77" s="28" t="str">
        <f t="shared" ref="AF77:AF140" si="25">IF(AE77="","",IF(AE77&lt;AO$12,"x",""))</f>
        <v/>
      </c>
      <c r="AG77" s="29" t="str">
        <f t="shared" ref="AG77:AG140" si="26">IF(AE77="","",IF(AND(AE77&gt;=AO$12,AE77&lt;=AQ$12),"x",""))</f>
        <v/>
      </c>
      <c r="AH77" s="30" t="str">
        <f t="shared" ref="AH77:AH140" si="27">IF(AE77="","",IF(AE77&gt;=AO$13,"x",""))</f>
        <v/>
      </c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</row>
    <row r="78" spans="2:49" ht="18" customHeight="1" x14ac:dyDescent="0.2">
      <c r="B78" s="106">
        <v>67</v>
      </c>
      <c r="C78" s="153"/>
      <c r="D78" s="184"/>
      <c r="E78" s="184"/>
      <c r="F78" s="184"/>
      <c r="G78" s="165" t="str">
        <f t="shared" si="17"/>
        <v/>
      </c>
      <c r="H78" s="48"/>
      <c r="I78" s="17"/>
      <c r="J78" s="140" t="str">
        <f t="shared" si="18"/>
        <v/>
      </c>
      <c r="K78" s="112"/>
      <c r="L78" s="114"/>
      <c r="M78" s="114"/>
      <c r="N78" s="114"/>
      <c r="O78" s="18" t="str" cm="1">
        <f t="array" ref="O78">IF(K78="","",IF($O$11="Bester",LARGE(K78:N78,1),IF(AND(M78="",N78=""),"",SUM(LARGE(K78:N78,{1;2;3})))))</f>
        <v/>
      </c>
      <c r="P78" s="140" t="str">
        <f t="shared" si="19"/>
        <v/>
      </c>
      <c r="Q78" s="112"/>
      <c r="R78" s="114"/>
      <c r="S78" s="114"/>
      <c r="T78" s="114"/>
      <c r="U78" s="19" t="str" cm="1">
        <f t="array" ref="U78">IF(Q78="","",IF($U$11="Bester",LARGE(Q78:T78,1),IF(AND(S78="",T78=""),"",SUM(LARGE(Q78:T78,{1;2;3})))))</f>
        <v/>
      </c>
      <c r="V78" s="140" t="str">
        <f t="shared" si="20"/>
        <v/>
      </c>
      <c r="W78" s="17"/>
      <c r="X78" s="140" t="str">
        <f t="shared" si="21"/>
        <v/>
      </c>
      <c r="Y78" s="21"/>
      <c r="Z78" s="26" t="str">
        <f t="shared" si="14"/>
        <v/>
      </c>
      <c r="AA78" s="27" t="str">
        <f t="shared" si="15"/>
        <v/>
      </c>
      <c r="AB78" s="27" t="str">
        <f t="shared" si="16"/>
        <v/>
      </c>
      <c r="AC78" s="25" t="str">
        <f t="shared" si="22"/>
        <v/>
      </c>
      <c r="AD78" s="19" t="str">
        <f t="shared" si="23"/>
        <v/>
      </c>
      <c r="AE78" s="142" t="str">
        <f t="shared" si="24"/>
        <v/>
      </c>
      <c r="AF78" s="28" t="str">
        <f t="shared" si="25"/>
        <v/>
      </c>
      <c r="AG78" s="29" t="str">
        <f t="shared" si="26"/>
        <v/>
      </c>
      <c r="AH78" s="30" t="str">
        <f t="shared" si="27"/>
        <v/>
      </c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</row>
    <row r="79" spans="2:49" ht="18" customHeight="1" x14ac:dyDescent="0.2">
      <c r="B79" s="106">
        <v>68</v>
      </c>
      <c r="C79" s="153"/>
      <c r="D79" s="184"/>
      <c r="E79" s="184"/>
      <c r="F79" s="184"/>
      <c r="G79" s="165" t="str">
        <f t="shared" si="17"/>
        <v/>
      </c>
      <c r="H79" s="48"/>
      <c r="I79" s="17"/>
      <c r="J79" s="140" t="str">
        <f t="shared" si="18"/>
        <v/>
      </c>
      <c r="K79" s="112"/>
      <c r="L79" s="114"/>
      <c r="M79" s="114"/>
      <c r="N79" s="114"/>
      <c r="O79" s="18" t="str" cm="1">
        <f t="array" ref="O79">IF(K79="","",IF($O$11="Bester",LARGE(K79:N79,1),IF(AND(M79="",N79=""),"",SUM(LARGE(K79:N79,{1;2;3})))))</f>
        <v/>
      </c>
      <c r="P79" s="140" t="str">
        <f t="shared" si="19"/>
        <v/>
      </c>
      <c r="Q79" s="112"/>
      <c r="R79" s="114"/>
      <c r="S79" s="114"/>
      <c r="T79" s="114"/>
      <c r="U79" s="19" t="str" cm="1">
        <f t="array" ref="U79">IF(Q79="","",IF($U$11="Bester",LARGE(Q79:T79,1),IF(AND(S79="",T79=""),"",SUM(LARGE(Q79:T79,{1;2;3})))))</f>
        <v/>
      </c>
      <c r="V79" s="140" t="str">
        <f t="shared" si="20"/>
        <v/>
      </c>
      <c r="W79" s="17"/>
      <c r="X79" s="140" t="str">
        <f t="shared" si="21"/>
        <v/>
      </c>
      <c r="Y79" s="21"/>
      <c r="Z79" s="26" t="str">
        <f t="shared" si="14"/>
        <v/>
      </c>
      <c r="AA79" s="27" t="str">
        <f t="shared" si="15"/>
        <v/>
      </c>
      <c r="AB79" s="27" t="str">
        <f t="shared" si="16"/>
        <v/>
      </c>
      <c r="AC79" s="25" t="str">
        <f t="shared" si="22"/>
        <v/>
      </c>
      <c r="AD79" s="19" t="str">
        <f t="shared" si="23"/>
        <v/>
      </c>
      <c r="AE79" s="142" t="str">
        <f t="shared" si="24"/>
        <v/>
      </c>
      <c r="AF79" s="28" t="str">
        <f t="shared" si="25"/>
        <v/>
      </c>
      <c r="AG79" s="29" t="str">
        <f t="shared" si="26"/>
        <v/>
      </c>
      <c r="AH79" s="30" t="str">
        <f t="shared" si="27"/>
        <v/>
      </c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</row>
    <row r="80" spans="2:49" ht="18" customHeight="1" x14ac:dyDescent="0.2">
      <c r="B80" s="106">
        <v>69</v>
      </c>
      <c r="C80" s="153"/>
      <c r="D80" s="184"/>
      <c r="E80" s="184"/>
      <c r="F80" s="184"/>
      <c r="G80" s="165" t="str">
        <f t="shared" si="17"/>
        <v/>
      </c>
      <c r="H80" s="48"/>
      <c r="I80" s="17"/>
      <c r="J80" s="140" t="str">
        <f t="shared" si="18"/>
        <v/>
      </c>
      <c r="K80" s="112"/>
      <c r="L80" s="114"/>
      <c r="M80" s="114"/>
      <c r="N80" s="114"/>
      <c r="O80" s="18" t="str" cm="1">
        <f t="array" ref="O80">IF(K80="","",IF($O$11="Bester",LARGE(K80:N80,1),IF(AND(M80="",N80=""),"",SUM(LARGE(K80:N80,{1;2;3})))))</f>
        <v/>
      </c>
      <c r="P80" s="140" t="str">
        <f t="shared" si="19"/>
        <v/>
      </c>
      <c r="Q80" s="112"/>
      <c r="R80" s="114"/>
      <c r="S80" s="114"/>
      <c r="T80" s="114"/>
      <c r="U80" s="19" t="str" cm="1">
        <f t="array" ref="U80">IF(Q80="","",IF($U$11="Bester",LARGE(Q80:T80,1),IF(AND(S80="",T80=""),"",SUM(LARGE(Q80:T80,{1;2;3})))))</f>
        <v/>
      </c>
      <c r="V80" s="140" t="str">
        <f t="shared" si="20"/>
        <v/>
      </c>
      <c r="W80" s="17"/>
      <c r="X80" s="140" t="str">
        <f t="shared" si="21"/>
        <v/>
      </c>
      <c r="Y80" s="21"/>
      <c r="Z80" s="26" t="str">
        <f t="shared" si="14"/>
        <v/>
      </c>
      <c r="AA80" s="27" t="str">
        <f t="shared" si="15"/>
        <v/>
      </c>
      <c r="AB80" s="27" t="str">
        <f t="shared" si="16"/>
        <v/>
      </c>
      <c r="AC80" s="25" t="str">
        <f t="shared" si="22"/>
        <v/>
      </c>
      <c r="AD80" s="19" t="str">
        <f t="shared" si="23"/>
        <v/>
      </c>
      <c r="AE80" s="142" t="str">
        <f t="shared" si="24"/>
        <v/>
      </c>
      <c r="AF80" s="28" t="str">
        <f t="shared" si="25"/>
        <v/>
      </c>
      <c r="AG80" s="29" t="str">
        <f t="shared" si="26"/>
        <v/>
      </c>
      <c r="AH80" s="30" t="str">
        <f t="shared" si="27"/>
        <v/>
      </c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</row>
    <row r="81" spans="2:49" ht="18" customHeight="1" x14ac:dyDescent="0.2">
      <c r="B81" s="106">
        <v>70</v>
      </c>
      <c r="C81" s="153"/>
      <c r="D81" s="184"/>
      <c r="E81" s="184"/>
      <c r="F81" s="184"/>
      <c r="G81" s="165" t="str">
        <f t="shared" si="17"/>
        <v/>
      </c>
      <c r="H81" s="48"/>
      <c r="I81" s="17"/>
      <c r="J81" s="140" t="str">
        <f t="shared" si="18"/>
        <v/>
      </c>
      <c r="K81" s="112"/>
      <c r="L81" s="114"/>
      <c r="M81" s="114"/>
      <c r="N81" s="114"/>
      <c r="O81" s="18" t="str" cm="1">
        <f t="array" ref="O81">IF(K81="","",IF($O$11="Bester",LARGE(K81:N81,1),IF(AND(M81="",N81=""),"",SUM(LARGE(K81:N81,{1;2;3})))))</f>
        <v/>
      </c>
      <c r="P81" s="140" t="str">
        <f t="shared" si="19"/>
        <v/>
      </c>
      <c r="Q81" s="112"/>
      <c r="R81" s="114"/>
      <c r="S81" s="114"/>
      <c r="T81" s="114"/>
      <c r="U81" s="19" t="str" cm="1">
        <f t="array" ref="U81">IF(Q81="","",IF($U$11="Bester",LARGE(Q81:T81,1),IF(AND(S81="",T81=""),"",SUM(LARGE(Q81:T81,{1;2;3})))))</f>
        <v/>
      </c>
      <c r="V81" s="140" t="str">
        <f t="shared" si="20"/>
        <v/>
      </c>
      <c r="W81" s="17"/>
      <c r="X81" s="140" t="str">
        <f t="shared" si="21"/>
        <v/>
      </c>
      <c r="Y81" s="21"/>
      <c r="Z81" s="26" t="str">
        <f t="shared" si="14"/>
        <v/>
      </c>
      <c r="AA81" s="27" t="str">
        <f t="shared" si="15"/>
        <v/>
      </c>
      <c r="AB81" s="27" t="str">
        <f t="shared" si="16"/>
        <v/>
      </c>
      <c r="AC81" s="25" t="str">
        <f t="shared" si="22"/>
        <v/>
      </c>
      <c r="AD81" s="19" t="str">
        <f t="shared" si="23"/>
        <v/>
      </c>
      <c r="AE81" s="142" t="str">
        <f t="shared" si="24"/>
        <v/>
      </c>
      <c r="AF81" s="28" t="str">
        <f t="shared" si="25"/>
        <v/>
      </c>
      <c r="AG81" s="29" t="str">
        <f t="shared" si="26"/>
        <v/>
      </c>
      <c r="AH81" s="30" t="str">
        <f t="shared" si="27"/>
        <v/>
      </c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</row>
    <row r="82" spans="2:49" ht="18" customHeight="1" x14ac:dyDescent="0.2">
      <c r="B82" s="106">
        <v>71</v>
      </c>
      <c r="C82" s="153"/>
      <c r="D82" s="184"/>
      <c r="E82" s="184"/>
      <c r="F82" s="184"/>
      <c r="G82" s="165" t="str">
        <f t="shared" si="17"/>
        <v/>
      </c>
      <c r="H82" s="48"/>
      <c r="I82" s="17"/>
      <c r="J82" s="140" t="str">
        <f t="shared" si="18"/>
        <v/>
      </c>
      <c r="K82" s="112"/>
      <c r="L82" s="114"/>
      <c r="M82" s="114"/>
      <c r="N82" s="114"/>
      <c r="O82" s="18" t="str" cm="1">
        <f t="array" ref="O82">IF(K82="","",IF($O$11="Bester",LARGE(K82:N82,1),IF(AND(M82="",N82=""),"",SUM(LARGE(K82:N82,{1;2;3})))))</f>
        <v/>
      </c>
      <c r="P82" s="140" t="str">
        <f t="shared" si="19"/>
        <v/>
      </c>
      <c r="Q82" s="112"/>
      <c r="R82" s="114"/>
      <c r="S82" s="114"/>
      <c r="T82" s="114"/>
      <c r="U82" s="19" t="str" cm="1">
        <f t="array" ref="U82">IF(Q82="","",IF($U$11="Bester",LARGE(Q82:T82,1),IF(AND(S82="",T82=""),"",SUM(LARGE(Q82:T82,{1;2;3})))))</f>
        <v/>
      </c>
      <c r="V82" s="140" t="str">
        <f t="shared" si="20"/>
        <v/>
      </c>
      <c r="W82" s="17"/>
      <c r="X82" s="140" t="str">
        <f t="shared" si="21"/>
        <v/>
      </c>
      <c r="Y82" s="21"/>
      <c r="Z82" s="26" t="str">
        <f t="shared" si="14"/>
        <v/>
      </c>
      <c r="AA82" s="27" t="str">
        <f t="shared" si="15"/>
        <v/>
      </c>
      <c r="AB82" s="27" t="str">
        <f t="shared" si="16"/>
        <v/>
      </c>
      <c r="AC82" s="25" t="str">
        <f t="shared" si="22"/>
        <v/>
      </c>
      <c r="AD82" s="19" t="str">
        <f t="shared" si="23"/>
        <v/>
      </c>
      <c r="AE82" s="142" t="str">
        <f t="shared" si="24"/>
        <v/>
      </c>
      <c r="AF82" s="28" t="str">
        <f t="shared" si="25"/>
        <v/>
      </c>
      <c r="AG82" s="29" t="str">
        <f t="shared" si="26"/>
        <v/>
      </c>
      <c r="AH82" s="30" t="str">
        <f t="shared" si="27"/>
        <v/>
      </c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</row>
    <row r="83" spans="2:49" ht="18" customHeight="1" x14ac:dyDescent="0.2">
      <c r="B83" s="106">
        <v>72</v>
      </c>
      <c r="C83" s="153"/>
      <c r="D83" s="184"/>
      <c r="E83" s="184"/>
      <c r="F83" s="184"/>
      <c r="G83" s="165" t="str">
        <f t="shared" si="17"/>
        <v/>
      </c>
      <c r="H83" s="48"/>
      <c r="I83" s="17"/>
      <c r="J83" s="140" t="str">
        <f t="shared" si="18"/>
        <v/>
      </c>
      <c r="K83" s="112"/>
      <c r="L83" s="114"/>
      <c r="M83" s="114"/>
      <c r="N83" s="114"/>
      <c r="O83" s="18" t="str" cm="1">
        <f t="array" ref="O83">IF(K83="","",IF($O$11="Bester",LARGE(K83:N83,1),IF(AND(M83="",N83=""),"",SUM(LARGE(K83:N83,{1;2;3})))))</f>
        <v/>
      </c>
      <c r="P83" s="140" t="str">
        <f t="shared" si="19"/>
        <v/>
      </c>
      <c r="Q83" s="112"/>
      <c r="R83" s="114"/>
      <c r="S83" s="114"/>
      <c r="T83" s="114"/>
      <c r="U83" s="19" t="str" cm="1">
        <f t="array" ref="U83">IF(Q83="","",IF($U$11="Bester",LARGE(Q83:T83,1),IF(AND(S83="",T83=""),"",SUM(LARGE(Q83:T83,{1;2;3})))))</f>
        <v/>
      </c>
      <c r="V83" s="140" t="str">
        <f t="shared" si="20"/>
        <v/>
      </c>
      <c r="W83" s="17"/>
      <c r="X83" s="140" t="str">
        <f t="shared" si="21"/>
        <v/>
      </c>
      <c r="Y83" s="21"/>
      <c r="Z83" s="26" t="str">
        <f t="shared" si="14"/>
        <v/>
      </c>
      <c r="AA83" s="27" t="str">
        <f t="shared" si="15"/>
        <v/>
      </c>
      <c r="AB83" s="27" t="str">
        <f t="shared" si="16"/>
        <v/>
      </c>
      <c r="AC83" s="25" t="str">
        <f t="shared" si="22"/>
        <v/>
      </c>
      <c r="AD83" s="19" t="str">
        <f t="shared" si="23"/>
        <v/>
      </c>
      <c r="AE83" s="142" t="str">
        <f t="shared" si="24"/>
        <v/>
      </c>
      <c r="AF83" s="28" t="str">
        <f t="shared" si="25"/>
        <v/>
      </c>
      <c r="AG83" s="29" t="str">
        <f t="shared" si="26"/>
        <v/>
      </c>
      <c r="AH83" s="30" t="str">
        <f t="shared" si="27"/>
        <v/>
      </c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</row>
    <row r="84" spans="2:49" ht="18" customHeight="1" x14ac:dyDescent="0.2">
      <c r="B84" s="106">
        <v>73</v>
      </c>
      <c r="C84" s="153"/>
      <c r="D84" s="184"/>
      <c r="E84" s="184"/>
      <c r="F84" s="184"/>
      <c r="G84" s="165" t="str">
        <f t="shared" si="17"/>
        <v/>
      </c>
      <c r="H84" s="48"/>
      <c r="I84" s="17"/>
      <c r="J84" s="140" t="str">
        <f t="shared" si="18"/>
        <v/>
      </c>
      <c r="K84" s="112"/>
      <c r="L84" s="114"/>
      <c r="M84" s="114"/>
      <c r="N84" s="114"/>
      <c r="O84" s="18" t="str" cm="1">
        <f t="array" ref="O84">IF(K84="","",IF($O$11="Bester",LARGE(K84:N84,1),IF(AND(M84="",N84=""),"",SUM(LARGE(K84:N84,{1;2;3})))))</f>
        <v/>
      </c>
      <c r="P84" s="140" t="str">
        <f t="shared" si="19"/>
        <v/>
      </c>
      <c r="Q84" s="112"/>
      <c r="R84" s="114"/>
      <c r="S84" s="114"/>
      <c r="T84" s="114"/>
      <c r="U84" s="19" t="str" cm="1">
        <f t="array" ref="U84">IF(Q84="","",IF($U$11="Bester",LARGE(Q84:T84,1),IF(AND(S84="",T84=""),"",SUM(LARGE(Q84:T84,{1;2;3})))))</f>
        <v/>
      </c>
      <c r="V84" s="140" t="str">
        <f t="shared" si="20"/>
        <v/>
      </c>
      <c r="W84" s="17"/>
      <c r="X84" s="140" t="str">
        <f t="shared" si="21"/>
        <v/>
      </c>
      <c r="Y84" s="21"/>
      <c r="Z84" s="26" t="str">
        <f t="shared" si="14"/>
        <v/>
      </c>
      <c r="AA84" s="27" t="str">
        <f t="shared" si="15"/>
        <v/>
      </c>
      <c r="AB84" s="27" t="str">
        <f t="shared" si="16"/>
        <v/>
      </c>
      <c r="AC84" s="25" t="str">
        <f t="shared" si="22"/>
        <v/>
      </c>
      <c r="AD84" s="19" t="str">
        <f t="shared" si="23"/>
        <v/>
      </c>
      <c r="AE84" s="142" t="str">
        <f t="shared" si="24"/>
        <v/>
      </c>
      <c r="AF84" s="28" t="str">
        <f t="shared" si="25"/>
        <v/>
      </c>
      <c r="AG84" s="29" t="str">
        <f t="shared" si="26"/>
        <v/>
      </c>
      <c r="AH84" s="30" t="str">
        <f t="shared" si="27"/>
        <v/>
      </c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</row>
    <row r="85" spans="2:49" ht="18" customHeight="1" x14ac:dyDescent="0.2">
      <c r="B85" s="106">
        <v>74</v>
      </c>
      <c r="C85" s="153"/>
      <c r="D85" s="184"/>
      <c r="E85" s="184"/>
      <c r="F85" s="184"/>
      <c r="G85" s="165" t="str">
        <f t="shared" si="17"/>
        <v/>
      </c>
      <c r="H85" s="48"/>
      <c r="I85" s="17"/>
      <c r="J85" s="140" t="str">
        <f t="shared" si="18"/>
        <v/>
      </c>
      <c r="K85" s="112"/>
      <c r="L85" s="114"/>
      <c r="M85" s="114"/>
      <c r="N85" s="114"/>
      <c r="O85" s="18" t="str" cm="1">
        <f t="array" ref="O85">IF(K85="","",IF($O$11="Bester",LARGE(K85:N85,1),IF(AND(M85="",N85=""),"",SUM(LARGE(K85:N85,{1;2;3})))))</f>
        <v/>
      </c>
      <c r="P85" s="140" t="str">
        <f t="shared" si="19"/>
        <v/>
      </c>
      <c r="Q85" s="112"/>
      <c r="R85" s="114"/>
      <c r="S85" s="114"/>
      <c r="T85" s="114"/>
      <c r="U85" s="19" t="str" cm="1">
        <f t="array" ref="U85">IF(Q85="","",IF($U$11="Bester",LARGE(Q85:T85,1),IF(AND(S85="",T85=""),"",SUM(LARGE(Q85:T85,{1;2;3})))))</f>
        <v/>
      </c>
      <c r="V85" s="140" t="str">
        <f t="shared" si="20"/>
        <v/>
      </c>
      <c r="W85" s="17"/>
      <c r="X85" s="140" t="str">
        <f t="shared" si="21"/>
        <v/>
      </c>
      <c r="Y85" s="21"/>
      <c r="Z85" s="26" t="str">
        <f t="shared" si="14"/>
        <v/>
      </c>
      <c r="AA85" s="27" t="str">
        <f t="shared" si="15"/>
        <v/>
      </c>
      <c r="AB85" s="27" t="str">
        <f t="shared" si="16"/>
        <v/>
      </c>
      <c r="AC85" s="25" t="str">
        <f t="shared" si="22"/>
        <v/>
      </c>
      <c r="AD85" s="19" t="str">
        <f t="shared" si="23"/>
        <v/>
      </c>
      <c r="AE85" s="142" t="str">
        <f t="shared" si="24"/>
        <v/>
      </c>
      <c r="AF85" s="28" t="str">
        <f t="shared" si="25"/>
        <v/>
      </c>
      <c r="AG85" s="29" t="str">
        <f t="shared" si="26"/>
        <v/>
      </c>
      <c r="AH85" s="30" t="str">
        <f t="shared" si="27"/>
        <v/>
      </c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</row>
    <row r="86" spans="2:49" ht="18" customHeight="1" x14ac:dyDescent="0.2">
      <c r="B86" s="106">
        <v>75</v>
      </c>
      <c r="C86" s="153"/>
      <c r="D86" s="184"/>
      <c r="E86" s="184"/>
      <c r="F86" s="184"/>
      <c r="G86" s="165" t="str">
        <f t="shared" si="17"/>
        <v/>
      </c>
      <c r="H86" s="48"/>
      <c r="I86" s="17"/>
      <c r="J86" s="140" t="str">
        <f t="shared" si="18"/>
        <v/>
      </c>
      <c r="K86" s="112"/>
      <c r="L86" s="114"/>
      <c r="M86" s="114"/>
      <c r="N86" s="114"/>
      <c r="O86" s="18" t="str" cm="1">
        <f t="array" ref="O86">IF(K86="","",IF($O$11="Bester",LARGE(K86:N86,1),IF(AND(M86="",N86=""),"",SUM(LARGE(K86:N86,{1;2;3})))))</f>
        <v/>
      </c>
      <c r="P86" s="140" t="str">
        <f t="shared" si="19"/>
        <v/>
      </c>
      <c r="Q86" s="112"/>
      <c r="R86" s="114"/>
      <c r="S86" s="114"/>
      <c r="T86" s="114"/>
      <c r="U86" s="19" t="str" cm="1">
        <f t="array" ref="U86">IF(Q86="","",IF($U$11="Bester",LARGE(Q86:T86,1),IF(AND(S86="",T86=""),"",SUM(LARGE(Q86:T86,{1;2;3})))))</f>
        <v/>
      </c>
      <c r="V86" s="140" t="str">
        <f t="shared" si="20"/>
        <v/>
      </c>
      <c r="W86" s="17"/>
      <c r="X86" s="140" t="str">
        <f t="shared" si="21"/>
        <v/>
      </c>
      <c r="Y86" s="21"/>
      <c r="Z86" s="26" t="str">
        <f t="shared" si="14"/>
        <v/>
      </c>
      <c r="AA86" s="27" t="str">
        <f t="shared" si="15"/>
        <v/>
      </c>
      <c r="AB86" s="27" t="str">
        <f t="shared" si="16"/>
        <v/>
      </c>
      <c r="AC86" s="25" t="str">
        <f t="shared" si="22"/>
        <v/>
      </c>
      <c r="AD86" s="19" t="str">
        <f t="shared" si="23"/>
        <v/>
      </c>
      <c r="AE86" s="142" t="str">
        <f t="shared" si="24"/>
        <v/>
      </c>
      <c r="AF86" s="28" t="str">
        <f t="shared" si="25"/>
        <v/>
      </c>
      <c r="AG86" s="29" t="str">
        <f t="shared" si="26"/>
        <v/>
      </c>
      <c r="AH86" s="30" t="str">
        <f t="shared" si="27"/>
        <v/>
      </c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</row>
    <row r="87" spans="2:49" ht="18" customHeight="1" x14ac:dyDescent="0.2">
      <c r="B87" s="106">
        <v>76</v>
      </c>
      <c r="C87" s="153"/>
      <c r="D87" s="184"/>
      <c r="E87" s="184"/>
      <c r="F87" s="184"/>
      <c r="G87" s="165" t="str">
        <f t="shared" si="17"/>
        <v/>
      </c>
      <c r="H87" s="48"/>
      <c r="I87" s="17"/>
      <c r="J87" s="140" t="str">
        <f t="shared" si="18"/>
        <v/>
      </c>
      <c r="K87" s="112"/>
      <c r="L87" s="114"/>
      <c r="M87" s="114"/>
      <c r="N87" s="114"/>
      <c r="O87" s="18" t="str" cm="1">
        <f t="array" ref="O87">IF(K87="","",IF($O$11="Bester",LARGE(K87:N87,1),IF(AND(M87="",N87=""),"",SUM(LARGE(K87:N87,{1;2;3})))))</f>
        <v/>
      </c>
      <c r="P87" s="140" t="str">
        <f t="shared" si="19"/>
        <v/>
      </c>
      <c r="Q87" s="112"/>
      <c r="R87" s="114"/>
      <c r="S87" s="114"/>
      <c r="T87" s="114"/>
      <c r="U87" s="19" t="str" cm="1">
        <f t="array" ref="U87">IF(Q87="","",IF($U$11="Bester",LARGE(Q87:T87,1),IF(AND(S87="",T87=""),"",SUM(LARGE(Q87:T87,{1;2;3})))))</f>
        <v/>
      </c>
      <c r="V87" s="140" t="str">
        <f t="shared" si="20"/>
        <v/>
      </c>
      <c r="W87" s="17"/>
      <c r="X87" s="140" t="str">
        <f t="shared" si="21"/>
        <v/>
      </c>
      <c r="Y87" s="21"/>
      <c r="Z87" s="26" t="str">
        <f t="shared" si="14"/>
        <v/>
      </c>
      <c r="AA87" s="27" t="str">
        <f t="shared" si="15"/>
        <v/>
      </c>
      <c r="AB87" s="27" t="str">
        <f t="shared" si="16"/>
        <v/>
      </c>
      <c r="AC87" s="25" t="str">
        <f t="shared" si="22"/>
        <v/>
      </c>
      <c r="AD87" s="19" t="str">
        <f t="shared" si="23"/>
        <v/>
      </c>
      <c r="AE87" s="142" t="str">
        <f t="shared" si="24"/>
        <v/>
      </c>
      <c r="AF87" s="28" t="str">
        <f t="shared" si="25"/>
        <v/>
      </c>
      <c r="AG87" s="29" t="str">
        <f t="shared" si="26"/>
        <v/>
      </c>
      <c r="AH87" s="30" t="str">
        <f t="shared" si="27"/>
        <v/>
      </c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</row>
    <row r="88" spans="2:49" ht="18" customHeight="1" x14ac:dyDescent="0.2">
      <c r="B88" s="106">
        <v>77</v>
      </c>
      <c r="C88" s="153"/>
      <c r="D88" s="184"/>
      <c r="E88" s="184"/>
      <c r="F88" s="184"/>
      <c r="G88" s="165" t="str">
        <f t="shared" si="17"/>
        <v/>
      </c>
      <c r="H88" s="48"/>
      <c r="I88" s="17"/>
      <c r="J88" s="140" t="str">
        <f t="shared" si="18"/>
        <v/>
      </c>
      <c r="K88" s="112"/>
      <c r="L88" s="114"/>
      <c r="M88" s="114"/>
      <c r="N88" s="114"/>
      <c r="O88" s="18" t="str" cm="1">
        <f t="array" ref="O88">IF(K88="","",IF($O$11="Bester",LARGE(K88:N88,1),IF(AND(M88="",N88=""),"",SUM(LARGE(K88:N88,{1;2;3})))))</f>
        <v/>
      </c>
      <c r="P88" s="140" t="str">
        <f t="shared" si="19"/>
        <v/>
      </c>
      <c r="Q88" s="112"/>
      <c r="R88" s="114"/>
      <c r="S88" s="114"/>
      <c r="T88" s="114"/>
      <c r="U88" s="19" t="str" cm="1">
        <f t="array" ref="U88">IF(Q88="","",IF($U$11="Bester",LARGE(Q88:T88,1),IF(AND(S88="",T88=""),"",SUM(LARGE(Q88:T88,{1;2;3})))))</f>
        <v/>
      </c>
      <c r="V88" s="140" t="str">
        <f t="shared" si="20"/>
        <v/>
      </c>
      <c r="W88" s="17"/>
      <c r="X88" s="140" t="str">
        <f t="shared" si="21"/>
        <v/>
      </c>
      <c r="Y88" s="21"/>
      <c r="Z88" s="26" t="str">
        <f t="shared" si="14"/>
        <v/>
      </c>
      <c r="AA88" s="27" t="str">
        <f t="shared" si="15"/>
        <v/>
      </c>
      <c r="AB88" s="27" t="str">
        <f t="shared" si="16"/>
        <v/>
      </c>
      <c r="AC88" s="25" t="str">
        <f t="shared" si="22"/>
        <v/>
      </c>
      <c r="AD88" s="19" t="str">
        <f t="shared" si="23"/>
        <v/>
      </c>
      <c r="AE88" s="142" t="str">
        <f t="shared" si="24"/>
        <v/>
      </c>
      <c r="AF88" s="28" t="str">
        <f t="shared" si="25"/>
        <v/>
      </c>
      <c r="AG88" s="29" t="str">
        <f t="shared" si="26"/>
        <v/>
      </c>
      <c r="AH88" s="30" t="str">
        <f t="shared" si="27"/>
        <v/>
      </c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</row>
    <row r="89" spans="2:49" ht="18" customHeight="1" x14ac:dyDescent="0.2">
      <c r="B89" s="106">
        <v>78</v>
      </c>
      <c r="C89" s="153"/>
      <c r="D89" s="184"/>
      <c r="E89" s="184"/>
      <c r="F89" s="184"/>
      <c r="G89" s="165" t="str">
        <f t="shared" si="17"/>
        <v/>
      </c>
      <c r="H89" s="48"/>
      <c r="I89" s="17"/>
      <c r="J89" s="140" t="str">
        <f t="shared" si="18"/>
        <v/>
      </c>
      <c r="K89" s="112"/>
      <c r="L89" s="114"/>
      <c r="M89" s="114"/>
      <c r="N89" s="114"/>
      <c r="O89" s="18" t="str" cm="1">
        <f t="array" ref="O89">IF(K89="","",IF($O$11="Bester",LARGE(K89:N89,1),IF(AND(M89="",N89=""),"",SUM(LARGE(K89:N89,{1;2;3})))))</f>
        <v/>
      </c>
      <c r="P89" s="140" t="str">
        <f t="shared" si="19"/>
        <v/>
      </c>
      <c r="Q89" s="112"/>
      <c r="R89" s="114"/>
      <c r="S89" s="114"/>
      <c r="T89" s="114"/>
      <c r="U89" s="19" t="str" cm="1">
        <f t="array" ref="U89">IF(Q89="","",IF($U$11="Bester",LARGE(Q89:T89,1),IF(AND(S89="",T89=""),"",SUM(LARGE(Q89:T89,{1;2;3})))))</f>
        <v/>
      </c>
      <c r="V89" s="140" t="str">
        <f t="shared" si="20"/>
        <v/>
      </c>
      <c r="W89" s="17"/>
      <c r="X89" s="140" t="str">
        <f t="shared" si="21"/>
        <v/>
      </c>
      <c r="Y89" s="21"/>
      <c r="Z89" s="26" t="str">
        <f t="shared" si="14"/>
        <v/>
      </c>
      <c r="AA89" s="27" t="str">
        <f t="shared" si="15"/>
        <v/>
      </c>
      <c r="AB89" s="27" t="str">
        <f t="shared" si="16"/>
        <v/>
      </c>
      <c r="AC89" s="25" t="str">
        <f t="shared" si="22"/>
        <v/>
      </c>
      <c r="AD89" s="19" t="str">
        <f t="shared" si="23"/>
        <v/>
      </c>
      <c r="AE89" s="142" t="str">
        <f t="shared" si="24"/>
        <v/>
      </c>
      <c r="AF89" s="28" t="str">
        <f t="shared" si="25"/>
        <v/>
      </c>
      <c r="AG89" s="29" t="str">
        <f t="shared" si="26"/>
        <v/>
      </c>
      <c r="AH89" s="30" t="str">
        <f t="shared" si="27"/>
        <v/>
      </c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</row>
    <row r="90" spans="2:49" ht="18" customHeight="1" x14ac:dyDescent="0.2">
      <c r="B90" s="106">
        <v>79</v>
      </c>
      <c r="C90" s="153"/>
      <c r="D90" s="184"/>
      <c r="E90" s="184"/>
      <c r="F90" s="184"/>
      <c r="G90" s="165" t="str">
        <f t="shared" si="17"/>
        <v/>
      </c>
      <c r="H90" s="48"/>
      <c r="I90" s="17"/>
      <c r="J90" s="140" t="str">
        <f t="shared" si="18"/>
        <v/>
      </c>
      <c r="K90" s="112"/>
      <c r="L90" s="114"/>
      <c r="M90" s="114"/>
      <c r="N90" s="114"/>
      <c r="O90" s="18" t="str" cm="1">
        <f t="array" ref="O90">IF(K90="","",IF($O$11="Bester",LARGE(K90:N90,1),IF(AND(M90="",N90=""),"",SUM(LARGE(K90:N90,{1;2;3})))))</f>
        <v/>
      </c>
      <c r="P90" s="140" t="str">
        <f t="shared" si="19"/>
        <v/>
      </c>
      <c r="Q90" s="112"/>
      <c r="R90" s="114"/>
      <c r="S90" s="114"/>
      <c r="T90" s="114"/>
      <c r="U90" s="19" t="str" cm="1">
        <f t="array" ref="U90">IF(Q90="","",IF($U$11="Bester",LARGE(Q90:T90,1),IF(AND(S90="",T90=""),"",SUM(LARGE(Q90:T90,{1;2;3})))))</f>
        <v/>
      </c>
      <c r="V90" s="140" t="str">
        <f t="shared" si="20"/>
        <v/>
      </c>
      <c r="W90" s="17"/>
      <c r="X90" s="140" t="str">
        <f t="shared" si="21"/>
        <v/>
      </c>
      <c r="Y90" s="21"/>
      <c r="Z90" s="26" t="str">
        <f t="shared" si="14"/>
        <v/>
      </c>
      <c r="AA90" s="27" t="str">
        <f t="shared" si="15"/>
        <v/>
      </c>
      <c r="AB90" s="27" t="str">
        <f t="shared" si="16"/>
        <v/>
      </c>
      <c r="AC90" s="25" t="str">
        <f t="shared" si="22"/>
        <v/>
      </c>
      <c r="AD90" s="19" t="str">
        <f t="shared" si="23"/>
        <v/>
      </c>
      <c r="AE90" s="142" t="str">
        <f t="shared" si="24"/>
        <v/>
      </c>
      <c r="AF90" s="28" t="str">
        <f t="shared" si="25"/>
        <v/>
      </c>
      <c r="AG90" s="29" t="str">
        <f t="shared" si="26"/>
        <v/>
      </c>
      <c r="AH90" s="30" t="str">
        <f t="shared" si="27"/>
        <v/>
      </c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</row>
    <row r="91" spans="2:49" ht="18" customHeight="1" x14ac:dyDescent="0.2">
      <c r="B91" s="106">
        <v>80</v>
      </c>
      <c r="C91" s="153"/>
      <c r="D91" s="184"/>
      <c r="E91" s="184"/>
      <c r="F91" s="184"/>
      <c r="G91" s="165" t="str">
        <f t="shared" si="17"/>
        <v/>
      </c>
      <c r="H91" s="48"/>
      <c r="I91" s="17"/>
      <c r="J91" s="140" t="str">
        <f t="shared" si="18"/>
        <v/>
      </c>
      <c r="K91" s="112"/>
      <c r="L91" s="114"/>
      <c r="M91" s="114"/>
      <c r="N91" s="114"/>
      <c r="O91" s="18" t="str" cm="1">
        <f t="array" ref="O91">IF(K91="","",IF($O$11="Bester",LARGE(K91:N91,1),IF(AND(M91="",N91=""),"",SUM(LARGE(K91:N91,{1;2;3})))))</f>
        <v/>
      </c>
      <c r="P91" s="140" t="str">
        <f t="shared" si="19"/>
        <v/>
      </c>
      <c r="Q91" s="112"/>
      <c r="R91" s="114"/>
      <c r="S91" s="114"/>
      <c r="T91" s="114"/>
      <c r="U91" s="19" t="str" cm="1">
        <f t="array" ref="U91">IF(Q91="","",IF($U$11="Bester",LARGE(Q91:T91,1),IF(AND(S91="",T91=""),"",SUM(LARGE(Q91:T91,{1;2;3})))))</f>
        <v/>
      </c>
      <c r="V91" s="140" t="str">
        <f t="shared" si="20"/>
        <v/>
      </c>
      <c r="W91" s="17"/>
      <c r="X91" s="140" t="str">
        <f t="shared" si="21"/>
        <v/>
      </c>
      <c r="Y91" s="21"/>
      <c r="Z91" s="26" t="str">
        <f t="shared" si="14"/>
        <v/>
      </c>
      <c r="AA91" s="27" t="str">
        <f t="shared" si="15"/>
        <v/>
      </c>
      <c r="AB91" s="27" t="str">
        <f t="shared" si="16"/>
        <v/>
      </c>
      <c r="AC91" s="25" t="str">
        <f t="shared" si="22"/>
        <v/>
      </c>
      <c r="AD91" s="19" t="str">
        <f t="shared" si="23"/>
        <v/>
      </c>
      <c r="AE91" s="142" t="str">
        <f t="shared" si="24"/>
        <v/>
      </c>
      <c r="AF91" s="28" t="str">
        <f t="shared" si="25"/>
        <v/>
      </c>
      <c r="AG91" s="29" t="str">
        <f t="shared" si="26"/>
        <v/>
      </c>
      <c r="AH91" s="30" t="str">
        <f t="shared" si="27"/>
        <v/>
      </c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</row>
    <row r="92" spans="2:49" ht="18" customHeight="1" x14ac:dyDescent="0.2">
      <c r="B92" s="106">
        <v>81</v>
      </c>
      <c r="C92" s="153"/>
      <c r="D92" s="184"/>
      <c r="E92" s="184"/>
      <c r="F92" s="184"/>
      <c r="G92" s="165" t="str">
        <f t="shared" si="17"/>
        <v/>
      </c>
      <c r="H92" s="48"/>
      <c r="I92" s="17"/>
      <c r="J92" s="140" t="str">
        <f t="shared" si="18"/>
        <v/>
      </c>
      <c r="K92" s="112"/>
      <c r="L92" s="114"/>
      <c r="M92" s="114"/>
      <c r="N92" s="114"/>
      <c r="O92" s="18" t="str" cm="1">
        <f t="array" ref="O92">IF(K92="","",IF($O$11="Bester",LARGE(K92:N92,1),IF(AND(M92="",N92=""),"",SUM(LARGE(K92:N92,{1;2;3})))))</f>
        <v/>
      </c>
      <c r="P92" s="140" t="str">
        <f t="shared" si="19"/>
        <v/>
      </c>
      <c r="Q92" s="112"/>
      <c r="R92" s="114"/>
      <c r="S92" s="114"/>
      <c r="T92" s="114"/>
      <c r="U92" s="19" t="str" cm="1">
        <f t="array" ref="U92">IF(Q92="","",IF($U$11="Bester",LARGE(Q92:T92,1),IF(AND(S92="",T92=""),"",SUM(LARGE(Q92:T92,{1;2;3})))))</f>
        <v/>
      </c>
      <c r="V92" s="140" t="str">
        <f t="shared" si="20"/>
        <v/>
      </c>
      <c r="W92" s="17"/>
      <c r="X92" s="140" t="str">
        <f t="shared" si="21"/>
        <v/>
      </c>
      <c r="Y92" s="21"/>
      <c r="Z92" s="26" t="str">
        <f t="shared" si="14"/>
        <v/>
      </c>
      <c r="AA92" s="27" t="str">
        <f t="shared" si="15"/>
        <v/>
      </c>
      <c r="AB92" s="27" t="str">
        <f t="shared" si="16"/>
        <v/>
      </c>
      <c r="AC92" s="25" t="str">
        <f t="shared" si="22"/>
        <v/>
      </c>
      <c r="AD92" s="19" t="str">
        <f t="shared" si="23"/>
        <v/>
      </c>
      <c r="AE92" s="142" t="str">
        <f t="shared" si="24"/>
        <v/>
      </c>
      <c r="AF92" s="28" t="str">
        <f t="shared" si="25"/>
        <v/>
      </c>
      <c r="AG92" s="29" t="str">
        <f t="shared" si="26"/>
        <v/>
      </c>
      <c r="AH92" s="30" t="str">
        <f t="shared" si="27"/>
        <v/>
      </c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</row>
    <row r="93" spans="2:49" ht="18" customHeight="1" x14ac:dyDescent="0.2">
      <c r="B93" s="106">
        <v>82</v>
      </c>
      <c r="C93" s="153"/>
      <c r="D93" s="184"/>
      <c r="E93" s="184"/>
      <c r="F93" s="184"/>
      <c r="G93" s="165" t="str">
        <f t="shared" si="17"/>
        <v/>
      </c>
      <c r="H93" s="48"/>
      <c r="I93" s="17"/>
      <c r="J93" s="140" t="str">
        <f t="shared" si="18"/>
        <v/>
      </c>
      <c r="K93" s="112"/>
      <c r="L93" s="114"/>
      <c r="M93" s="114"/>
      <c r="N93" s="114"/>
      <c r="O93" s="18" t="str" cm="1">
        <f t="array" ref="O93">IF(K93="","",IF($O$11="Bester",LARGE(K93:N93,1),IF(AND(M93="",N93=""),"",SUM(LARGE(K93:N93,{1;2;3})))))</f>
        <v/>
      </c>
      <c r="P93" s="140" t="str">
        <f t="shared" si="19"/>
        <v/>
      </c>
      <c r="Q93" s="112"/>
      <c r="R93" s="114"/>
      <c r="S93" s="114"/>
      <c r="T93" s="114"/>
      <c r="U93" s="19" t="str" cm="1">
        <f t="array" ref="U93">IF(Q93="","",IF($U$11="Bester",LARGE(Q93:T93,1),IF(AND(S93="",T93=""),"",SUM(LARGE(Q93:T93,{1;2;3})))))</f>
        <v/>
      </c>
      <c r="V93" s="140" t="str">
        <f t="shared" si="20"/>
        <v/>
      </c>
      <c r="W93" s="17"/>
      <c r="X93" s="140" t="str">
        <f t="shared" si="21"/>
        <v/>
      </c>
      <c r="Y93" s="21"/>
      <c r="Z93" s="26" t="str">
        <f t="shared" si="14"/>
        <v/>
      </c>
      <c r="AA93" s="27" t="str">
        <f t="shared" si="15"/>
        <v/>
      </c>
      <c r="AB93" s="27" t="str">
        <f t="shared" si="16"/>
        <v/>
      </c>
      <c r="AC93" s="25" t="str">
        <f t="shared" si="22"/>
        <v/>
      </c>
      <c r="AD93" s="19" t="str">
        <f t="shared" si="23"/>
        <v/>
      </c>
      <c r="AE93" s="142" t="str">
        <f t="shared" si="24"/>
        <v/>
      </c>
      <c r="AF93" s="28" t="str">
        <f t="shared" si="25"/>
        <v/>
      </c>
      <c r="AG93" s="29" t="str">
        <f t="shared" si="26"/>
        <v/>
      </c>
      <c r="AH93" s="30" t="str">
        <f t="shared" si="27"/>
        <v/>
      </c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</row>
    <row r="94" spans="2:49" ht="18" customHeight="1" x14ac:dyDescent="0.2">
      <c r="B94" s="106">
        <v>83</v>
      </c>
      <c r="C94" s="153"/>
      <c r="D94" s="184"/>
      <c r="E94" s="184"/>
      <c r="F94" s="184"/>
      <c r="G94" s="165" t="str">
        <f t="shared" si="17"/>
        <v/>
      </c>
      <c r="H94" s="48"/>
      <c r="I94" s="17"/>
      <c r="J94" s="140" t="str">
        <f t="shared" si="18"/>
        <v/>
      </c>
      <c r="K94" s="112"/>
      <c r="L94" s="114"/>
      <c r="M94" s="114"/>
      <c r="N94" s="114"/>
      <c r="O94" s="18" t="str" cm="1">
        <f t="array" ref="O94">IF(K94="","",IF($O$11="Bester",LARGE(K94:N94,1),IF(AND(M94="",N94=""),"",SUM(LARGE(K94:N94,{1;2;3})))))</f>
        <v/>
      </c>
      <c r="P94" s="140" t="str">
        <f t="shared" si="19"/>
        <v/>
      </c>
      <c r="Q94" s="112"/>
      <c r="R94" s="114"/>
      <c r="S94" s="114"/>
      <c r="T94" s="114"/>
      <c r="U94" s="19" t="str" cm="1">
        <f t="array" ref="U94">IF(Q94="","",IF($U$11="Bester",LARGE(Q94:T94,1),IF(AND(S94="",T94=""),"",SUM(LARGE(Q94:T94,{1;2;3})))))</f>
        <v/>
      </c>
      <c r="V94" s="140" t="str">
        <f t="shared" si="20"/>
        <v/>
      </c>
      <c r="W94" s="17"/>
      <c r="X94" s="140" t="str">
        <f t="shared" si="21"/>
        <v/>
      </c>
      <c r="Y94" s="21"/>
      <c r="Z94" s="26" t="str">
        <f t="shared" si="14"/>
        <v/>
      </c>
      <c r="AA94" s="27" t="str">
        <f t="shared" si="15"/>
        <v/>
      </c>
      <c r="AB94" s="27" t="str">
        <f t="shared" si="16"/>
        <v/>
      </c>
      <c r="AC94" s="25" t="str">
        <f t="shared" si="22"/>
        <v/>
      </c>
      <c r="AD94" s="19" t="str">
        <f t="shared" si="23"/>
        <v/>
      </c>
      <c r="AE94" s="142" t="str">
        <f t="shared" si="24"/>
        <v/>
      </c>
      <c r="AF94" s="28" t="str">
        <f t="shared" si="25"/>
        <v/>
      </c>
      <c r="AG94" s="29" t="str">
        <f t="shared" si="26"/>
        <v/>
      </c>
      <c r="AH94" s="30" t="str">
        <f t="shared" si="27"/>
        <v/>
      </c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</row>
    <row r="95" spans="2:49" ht="18" customHeight="1" x14ac:dyDescent="0.2">
      <c r="B95" s="106">
        <v>84</v>
      </c>
      <c r="C95" s="153"/>
      <c r="D95" s="184"/>
      <c r="E95" s="184"/>
      <c r="F95" s="184"/>
      <c r="G95" s="165" t="str">
        <f t="shared" si="17"/>
        <v/>
      </c>
      <c r="H95" s="48"/>
      <c r="I95" s="17"/>
      <c r="J95" s="140" t="str">
        <f t="shared" si="18"/>
        <v/>
      </c>
      <c r="K95" s="112"/>
      <c r="L95" s="114"/>
      <c r="M95" s="114"/>
      <c r="N95" s="114"/>
      <c r="O95" s="18" t="str" cm="1">
        <f t="array" ref="O95">IF(K95="","",IF($O$11="Bester",LARGE(K95:N95,1),IF(AND(M95="",N95=""),"",SUM(LARGE(K95:N95,{1;2;3})))))</f>
        <v/>
      </c>
      <c r="P95" s="140" t="str">
        <f t="shared" si="19"/>
        <v/>
      </c>
      <c r="Q95" s="112"/>
      <c r="R95" s="114"/>
      <c r="S95" s="114"/>
      <c r="T95" s="114"/>
      <c r="U95" s="19" t="str" cm="1">
        <f t="array" ref="U95">IF(Q95="","",IF($U$11="Bester",LARGE(Q95:T95,1),IF(AND(S95="",T95=""),"",SUM(LARGE(Q95:T95,{1;2;3})))))</f>
        <v/>
      </c>
      <c r="V95" s="140" t="str">
        <f t="shared" si="20"/>
        <v/>
      </c>
      <c r="W95" s="17"/>
      <c r="X95" s="140" t="str">
        <f t="shared" si="21"/>
        <v/>
      </c>
      <c r="Y95" s="21"/>
      <c r="Z95" s="26" t="str">
        <f t="shared" si="14"/>
        <v/>
      </c>
      <c r="AA95" s="27" t="str">
        <f t="shared" si="15"/>
        <v/>
      </c>
      <c r="AB95" s="27" t="str">
        <f t="shared" si="16"/>
        <v/>
      </c>
      <c r="AC95" s="25" t="str">
        <f t="shared" si="22"/>
        <v/>
      </c>
      <c r="AD95" s="19" t="str">
        <f t="shared" si="23"/>
        <v/>
      </c>
      <c r="AE95" s="142" t="str">
        <f t="shared" si="24"/>
        <v/>
      </c>
      <c r="AF95" s="28" t="str">
        <f t="shared" si="25"/>
        <v/>
      </c>
      <c r="AG95" s="29" t="str">
        <f t="shared" si="26"/>
        <v/>
      </c>
      <c r="AH95" s="30" t="str">
        <f t="shared" si="27"/>
        <v/>
      </c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  <c r="AV95" s="6"/>
      <c r="AW95" s="6"/>
    </row>
    <row r="96" spans="2:49" ht="18" customHeight="1" x14ac:dyDescent="0.2">
      <c r="B96" s="106">
        <v>85</v>
      </c>
      <c r="C96" s="153"/>
      <c r="D96" s="184"/>
      <c r="E96" s="184"/>
      <c r="F96" s="184"/>
      <c r="G96" s="165" t="str">
        <f t="shared" si="17"/>
        <v/>
      </c>
      <c r="H96" s="48"/>
      <c r="I96" s="17"/>
      <c r="J96" s="140" t="str">
        <f t="shared" si="18"/>
        <v/>
      </c>
      <c r="K96" s="112"/>
      <c r="L96" s="114"/>
      <c r="M96" s="114"/>
      <c r="N96" s="114"/>
      <c r="O96" s="18" t="str" cm="1">
        <f t="array" ref="O96">IF(K96="","",IF($O$11="Bester",LARGE(K96:N96,1),IF(AND(M96="",N96=""),"",SUM(LARGE(K96:N96,{1;2;3})))))</f>
        <v/>
      </c>
      <c r="P96" s="140" t="str">
        <f t="shared" si="19"/>
        <v/>
      </c>
      <c r="Q96" s="112"/>
      <c r="R96" s="114"/>
      <c r="S96" s="114"/>
      <c r="T96" s="114"/>
      <c r="U96" s="19" t="str" cm="1">
        <f t="array" ref="U96">IF(Q96="","",IF($U$11="Bester",LARGE(Q96:T96,1),IF(AND(S96="",T96=""),"",SUM(LARGE(Q96:T96,{1;2;3})))))</f>
        <v/>
      </c>
      <c r="V96" s="140" t="str">
        <f t="shared" si="20"/>
        <v/>
      </c>
      <c r="W96" s="17"/>
      <c r="X96" s="140" t="str">
        <f t="shared" si="21"/>
        <v/>
      </c>
      <c r="Y96" s="21"/>
      <c r="Z96" s="26" t="str">
        <f t="shared" si="14"/>
        <v/>
      </c>
      <c r="AA96" s="27" t="str">
        <f t="shared" si="15"/>
        <v/>
      </c>
      <c r="AB96" s="27" t="str">
        <f t="shared" si="16"/>
        <v/>
      </c>
      <c r="AC96" s="25" t="str">
        <f t="shared" si="22"/>
        <v/>
      </c>
      <c r="AD96" s="19" t="str">
        <f t="shared" si="23"/>
        <v/>
      </c>
      <c r="AE96" s="142" t="str">
        <f t="shared" si="24"/>
        <v/>
      </c>
      <c r="AF96" s="28" t="str">
        <f t="shared" si="25"/>
        <v/>
      </c>
      <c r="AG96" s="29" t="str">
        <f t="shared" si="26"/>
        <v/>
      </c>
      <c r="AH96" s="30" t="str">
        <f t="shared" si="27"/>
        <v/>
      </c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  <c r="AV96" s="6"/>
      <c r="AW96" s="6"/>
    </row>
    <row r="97" spans="2:49" ht="18" customHeight="1" x14ac:dyDescent="0.2">
      <c r="B97" s="106">
        <v>86</v>
      </c>
      <c r="C97" s="153"/>
      <c r="D97" s="184"/>
      <c r="E97" s="184"/>
      <c r="F97" s="184"/>
      <c r="G97" s="165" t="str">
        <f t="shared" si="17"/>
        <v/>
      </c>
      <c r="H97" s="48"/>
      <c r="I97" s="17"/>
      <c r="J97" s="140" t="str">
        <f t="shared" si="18"/>
        <v/>
      </c>
      <c r="K97" s="112"/>
      <c r="L97" s="114"/>
      <c r="M97" s="114"/>
      <c r="N97" s="114"/>
      <c r="O97" s="18" t="str" cm="1">
        <f t="array" ref="O97">IF(K97="","",IF($O$11="Bester",LARGE(K97:N97,1),IF(AND(M97="",N97=""),"",SUM(LARGE(K97:N97,{1;2;3})))))</f>
        <v/>
      </c>
      <c r="P97" s="140" t="str">
        <f t="shared" si="19"/>
        <v/>
      </c>
      <c r="Q97" s="112"/>
      <c r="R97" s="114"/>
      <c r="S97" s="114"/>
      <c r="T97" s="114"/>
      <c r="U97" s="19" t="str" cm="1">
        <f t="array" ref="U97">IF(Q97="","",IF($U$11="Bester",LARGE(Q97:T97,1),IF(AND(S97="",T97=""),"",SUM(LARGE(Q97:T97,{1;2;3})))))</f>
        <v/>
      </c>
      <c r="V97" s="140" t="str">
        <f t="shared" si="20"/>
        <v/>
      </c>
      <c r="W97" s="17"/>
      <c r="X97" s="140" t="str">
        <f t="shared" si="21"/>
        <v/>
      </c>
      <c r="Y97" s="21"/>
      <c r="Z97" s="26" t="str">
        <f t="shared" si="14"/>
        <v/>
      </c>
      <c r="AA97" s="27" t="str">
        <f t="shared" si="15"/>
        <v/>
      </c>
      <c r="AB97" s="27" t="str">
        <f t="shared" si="16"/>
        <v/>
      </c>
      <c r="AC97" s="25" t="str">
        <f t="shared" si="22"/>
        <v/>
      </c>
      <c r="AD97" s="19" t="str">
        <f t="shared" si="23"/>
        <v/>
      </c>
      <c r="AE97" s="142" t="str">
        <f t="shared" si="24"/>
        <v/>
      </c>
      <c r="AF97" s="28" t="str">
        <f t="shared" si="25"/>
        <v/>
      </c>
      <c r="AG97" s="29" t="str">
        <f t="shared" si="26"/>
        <v/>
      </c>
      <c r="AH97" s="30" t="str">
        <f t="shared" si="27"/>
        <v/>
      </c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  <c r="AV97" s="6"/>
      <c r="AW97" s="6"/>
    </row>
    <row r="98" spans="2:49" ht="18" customHeight="1" x14ac:dyDescent="0.2">
      <c r="B98" s="106">
        <v>87</v>
      </c>
      <c r="C98" s="153"/>
      <c r="D98" s="184"/>
      <c r="E98" s="184"/>
      <c r="F98" s="184"/>
      <c r="G98" s="165" t="str">
        <f t="shared" si="17"/>
        <v/>
      </c>
      <c r="H98" s="48"/>
      <c r="I98" s="17"/>
      <c r="J98" s="140" t="str">
        <f t="shared" si="18"/>
        <v/>
      </c>
      <c r="K98" s="112"/>
      <c r="L98" s="114"/>
      <c r="M98" s="114"/>
      <c r="N98" s="114"/>
      <c r="O98" s="18" t="str" cm="1">
        <f t="array" ref="O98">IF(K98="","",IF($O$11="Bester",LARGE(K98:N98,1),IF(AND(M98="",N98=""),"",SUM(LARGE(K98:N98,{1;2;3})))))</f>
        <v/>
      </c>
      <c r="P98" s="140" t="str">
        <f t="shared" si="19"/>
        <v/>
      </c>
      <c r="Q98" s="112"/>
      <c r="R98" s="114"/>
      <c r="S98" s="114"/>
      <c r="T98" s="114"/>
      <c r="U98" s="19" t="str" cm="1">
        <f t="array" ref="U98">IF(Q98="","",IF($U$11="Bester",LARGE(Q98:T98,1),IF(AND(S98="",T98=""),"",SUM(LARGE(Q98:T98,{1;2;3})))))</f>
        <v/>
      </c>
      <c r="V98" s="140" t="str">
        <f t="shared" si="20"/>
        <v/>
      </c>
      <c r="W98" s="17"/>
      <c r="X98" s="140" t="str">
        <f t="shared" si="21"/>
        <v/>
      </c>
      <c r="Y98" s="21"/>
      <c r="Z98" s="26" t="str">
        <f t="shared" si="14"/>
        <v/>
      </c>
      <c r="AA98" s="27" t="str">
        <f t="shared" si="15"/>
        <v/>
      </c>
      <c r="AB98" s="27" t="str">
        <f t="shared" si="16"/>
        <v/>
      </c>
      <c r="AC98" s="25" t="str">
        <f t="shared" si="22"/>
        <v/>
      </c>
      <c r="AD98" s="19" t="str">
        <f t="shared" si="23"/>
        <v/>
      </c>
      <c r="AE98" s="142" t="str">
        <f t="shared" si="24"/>
        <v/>
      </c>
      <c r="AF98" s="28" t="str">
        <f t="shared" si="25"/>
        <v/>
      </c>
      <c r="AG98" s="29" t="str">
        <f t="shared" si="26"/>
        <v/>
      </c>
      <c r="AH98" s="30" t="str">
        <f t="shared" si="27"/>
        <v/>
      </c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  <c r="AV98" s="6"/>
      <c r="AW98" s="6"/>
    </row>
    <row r="99" spans="2:49" ht="18" customHeight="1" x14ac:dyDescent="0.2">
      <c r="B99" s="106">
        <v>88</v>
      </c>
      <c r="C99" s="153"/>
      <c r="D99" s="184"/>
      <c r="E99" s="184"/>
      <c r="F99" s="184"/>
      <c r="G99" s="165" t="str">
        <f t="shared" si="17"/>
        <v/>
      </c>
      <c r="H99" s="48"/>
      <c r="I99" s="17"/>
      <c r="J99" s="140" t="str">
        <f t="shared" si="18"/>
        <v/>
      </c>
      <c r="K99" s="112"/>
      <c r="L99" s="114"/>
      <c r="M99" s="114"/>
      <c r="N99" s="114"/>
      <c r="O99" s="18" t="str" cm="1">
        <f t="array" ref="O99">IF(K99="","",IF($O$11="Bester",LARGE(K99:N99,1),IF(AND(M99="",N99=""),"",SUM(LARGE(K99:N99,{1;2;3})))))</f>
        <v/>
      </c>
      <c r="P99" s="140" t="str">
        <f t="shared" si="19"/>
        <v/>
      </c>
      <c r="Q99" s="112"/>
      <c r="R99" s="114"/>
      <c r="S99" s="114"/>
      <c r="T99" s="114"/>
      <c r="U99" s="19" t="str" cm="1">
        <f t="array" ref="U99">IF(Q99="","",IF($U$11="Bester",LARGE(Q99:T99,1),IF(AND(S99="",T99=""),"",SUM(LARGE(Q99:T99,{1;2;3})))))</f>
        <v/>
      </c>
      <c r="V99" s="140" t="str">
        <f t="shared" si="20"/>
        <v/>
      </c>
      <c r="W99" s="17"/>
      <c r="X99" s="140" t="str">
        <f t="shared" si="21"/>
        <v/>
      </c>
      <c r="Y99" s="21"/>
      <c r="Z99" s="26" t="str">
        <f t="shared" si="14"/>
        <v/>
      </c>
      <c r="AA99" s="27" t="str">
        <f t="shared" si="15"/>
        <v/>
      </c>
      <c r="AB99" s="27" t="str">
        <f t="shared" si="16"/>
        <v/>
      </c>
      <c r="AC99" s="25" t="str">
        <f t="shared" si="22"/>
        <v/>
      </c>
      <c r="AD99" s="19" t="str">
        <f t="shared" si="23"/>
        <v/>
      </c>
      <c r="AE99" s="142" t="str">
        <f t="shared" si="24"/>
        <v/>
      </c>
      <c r="AF99" s="28" t="str">
        <f t="shared" si="25"/>
        <v/>
      </c>
      <c r="AG99" s="29" t="str">
        <f t="shared" si="26"/>
        <v/>
      </c>
      <c r="AH99" s="30" t="str">
        <f t="shared" si="27"/>
        <v/>
      </c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  <c r="AV99" s="6"/>
      <c r="AW99" s="6"/>
    </row>
    <row r="100" spans="2:49" ht="18" customHeight="1" x14ac:dyDescent="0.2">
      <c r="B100" s="106">
        <v>89</v>
      </c>
      <c r="C100" s="153"/>
      <c r="D100" s="184"/>
      <c r="E100" s="184"/>
      <c r="F100" s="184"/>
      <c r="G100" s="165" t="str">
        <f t="shared" si="17"/>
        <v/>
      </c>
      <c r="H100" s="48"/>
      <c r="I100" s="17"/>
      <c r="J100" s="140" t="str">
        <f t="shared" si="18"/>
        <v/>
      </c>
      <c r="K100" s="112"/>
      <c r="L100" s="114"/>
      <c r="M100" s="114"/>
      <c r="N100" s="114"/>
      <c r="O100" s="18" t="str" cm="1">
        <f t="array" ref="O100">IF(K100="","",IF($O$11="Bester",LARGE(K100:N100,1),IF(AND(M100="",N100=""),"",SUM(LARGE(K100:N100,{1;2;3})))))</f>
        <v/>
      </c>
      <c r="P100" s="140" t="str">
        <f t="shared" si="19"/>
        <v/>
      </c>
      <c r="Q100" s="112"/>
      <c r="R100" s="114"/>
      <c r="S100" s="114"/>
      <c r="T100" s="114"/>
      <c r="U100" s="19" t="str" cm="1">
        <f t="array" ref="U100">IF(Q100="","",IF($U$11="Bester",LARGE(Q100:T100,1),IF(AND(S100="",T100=""),"",SUM(LARGE(Q100:T100,{1;2;3})))))</f>
        <v/>
      </c>
      <c r="V100" s="140" t="str">
        <f t="shared" si="20"/>
        <v/>
      </c>
      <c r="W100" s="17"/>
      <c r="X100" s="140" t="str">
        <f t="shared" si="21"/>
        <v/>
      </c>
      <c r="Y100" s="21"/>
      <c r="Z100" s="26" t="str">
        <f t="shared" si="14"/>
        <v/>
      </c>
      <c r="AA100" s="27" t="str">
        <f t="shared" si="15"/>
        <v/>
      </c>
      <c r="AB100" s="27" t="str">
        <f t="shared" si="16"/>
        <v/>
      </c>
      <c r="AC100" s="25" t="str">
        <f t="shared" si="22"/>
        <v/>
      </c>
      <c r="AD100" s="19" t="str">
        <f t="shared" si="23"/>
        <v/>
      </c>
      <c r="AE100" s="142" t="str">
        <f t="shared" si="24"/>
        <v/>
      </c>
      <c r="AF100" s="28" t="str">
        <f t="shared" si="25"/>
        <v/>
      </c>
      <c r="AG100" s="29" t="str">
        <f t="shared" si="26"/>
        <v/>
      </c>
      <c r="AH100" s="30" t="str">
        <f t="shared" si="27"/>
        <v/>
      </c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  <c r="AV100" s="6"/>
      <c r="AW100" s="6"/>
    </row>
    <row r="101" spans="2:49" ht="18" customHeight="1" x14ac:dyDescent="0.2">
      <c r="B101" s="106">
        <v>90</v>
      </c>
      <c r="C101" s="153"/>
      <c r="D101" s="184"/>
      <c r="E101" s="184"/>
      <c r="F101" s="184"/>
      <c r="G101" s="165" t="str">
        <f t="shared" si="17"/>
        <v/>
      </c>
      <c r="H101" s="48"/>
      <c r="I101" s="17"/>
      <c r="J101" s="140" t="str">
        <f t="shared" si="18"/>
        <v/>
      </c>
      <c r="K101" s="112"/>
      <c r="L101" s="114"/>
      <c r="M101" s="114"/>
      <c r="N101" s="114"/>
      <c r="O101" s="18" t="str" cm="1">
        <f t="array" ref="O101">IF(K101="","",IF($O$11="Bester",LARGE(K101:N101,1),IF(AND(M101="",N101=""),"",SUM(LARGE(K101:N101,{1;2;3})))))</f>
        <v/>
      </c>
      <c r="P101" s="140" t="str">
        <f t="shared" si="19"/>
        <v/>
      </c>
      <c r="Q101" s="112"/>
      <c r="R101" s="114"/>
      <c r="S101" s="114"/>
      <c r="T101" s="114"/>
      <c r="U101" s="19" t="str" cm="1">
        <f t="array" ref="U101">IF(Q101="","",IF($U$11="Bester",LARGE(Q101:T101,1),IF(AND(S101="",T101=""),"",SUM(LARGE(Q101:T101,{1;2;3})))))</f>
        <v/>
      </c>
      <c r="V101" s="140" t="str">
        <f t="shared" si="20"/>
        <v/>
      </c>
      <c r="W101" s="17"/>
      <c r="X101" s="140" t="str">
        <f t="shared" si="21"/>
        <v/>
      </c>
      <c r="Y101" s="21"/>
      <c r="Z101" s="26" t="str">
        <f t="shared" si="14"/>
        <v/>
      </c>
      <c r="AA101" s="27" t="str">
        <f t="shared" si="15"/>
        <v/>
      </c>
      <c r="AB101" s="27" t="str">
        <f t="shared" si="16"/>
        <v/>
      </c>
      <c r="AC101" s="25" t="str">
        <f t="shared" si="22"/>
        <v/>
      </c>
      <c r="AD101" s="19" t="str">
        <f t="shared" si="23"/>
        <v/>
      </c>
      <c r="AE101" s="142" t="str">
        <f t="shared" si="24"/>
        <v/>
      </c>
      <c r="AF101" s="28" t="str">
        <f t="shared" si="25"/>
        <v/>
      </c>
      <c r="AG101" s="29" t="str">
        <f t="shared" si="26"/>
        <v/>
      </c>
      <c r="AH101" s="30" t="str">
        <f t="shared" si="27"/>
        <v/>
      </c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  <c r="AV101" s="6"/>
      <c r="AW101" s="6"/>
    </row>
    <row r="102" spans="2:49" ht="18" customHeight="1" x14ac:dyDescent="0.2">
      <c r="B102" s="106">
        <v>91</v>
      </c>
      <c r="C102" s="153"/>
      <c r="D102" s="184"/>
      <c r="E102" s="184"/>
      <c r="F102" s="184"/>
      <c r="G102" s="165" t="str">
        <f t="shared" si="17"/>
        <v/>
      </c>
      <c r="H102" s="48"/>
      <c r="I102" s="17"/>
      <c r="J102" s="140" t="str">
        <f t="shared" si="18"/>
        <v/>
      </c>
      <c r="K102" s="112"/>
      <c r="L102" s="114"/>
      <c r="M102" s="114"/>
      <c r="N102" s="114"/>
      <c r="O102" s="18" t="str" cm="1">
        <f t="array" ref="O102">IF(K102="","",IF($O$11="Bester",LARGE(K102:N102,1),IF(AND(M102="",N102=""),"",SUM(LARGE(K102:N102,{1;2;3})))))</f>
        <v/>
      </c>
      <c r="P102" s="140" t="str">
        <f t="shared" si="19"/>
        <v/>
      </c>
      <c r="Q102" s="112"/>
      <c r="R102" s="114"/>
      <c r="S102" s="114"/>
      <c r="T102" s="114"/>
      <c r="U102" s="19" t="str" cm="1">
        <f t="array" ref="U102">IF(Q102="","",IF($U$11="Bester",LARGE(Q102:T102,1),IF(AND(S102="",T102=""),"",SUM(LARGE(Q102:T102,{1;2;3})))))</f>
        <v/>
      </c>
      <c r="V102" s="140" t="str">
        <f t="shared" si="20"/>
        <v/>
      </c>
      <c r="W102" s="17"/>
      <c r="X102" s="140" t="str">
        <f t="shared" si="21"/>
        <v/>
      </c>
      <c r="Y102" s="21"/>
      <c r="Z102" s="26" t="str">
        <f t="shared" si="14"/>
        <v/>
      </c>
      <c r="AA102" s="27" t="str">
        <f t="shared" si="15"/>
        <v/>
      </c>
      <c r="AB102" s="27" t="str">
        <f t="shared" si="16"/>
        <v/>
      </c>
      <c r="AC102" s="25" t="str">
        <f t="shared" si="22"/>
        <v/>
      </c>
      <c r="AD102" s="19" t="str">
        <f t="shared" si="23"/>
        <v/>
      </c>
      <c r="AE102" s="142" t="str">
        <f t="shared" si="24"/>
        <v/>
      </c>
      <c r="AF102" s="28" t="str">
        <f t="shared" si="25"/>
        <v/>
      </c>
      <c r="AG102" s="29" t="str">
        <f t="shared" si="26"/>
        <v/>
      </c>
      <c r="AH102" s="30" t="str">
        <f t="shared" si="27"/>
        <v/>
      </c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  <c r="AV102" s="6"/>
      <c r="AW102" s="6"/>
    </row>
    <row r="103" spans="2:49" ht="18" customHeight="1" x14ac:dyDescent="0.2">
      <c r="B103" s="106">
        <v>92</v>
      </c>
      <c r="C103" s="153"/>
      <c r="D103" s="184"/>
      <c r="E103" s="184"/>
      <c r="F103" s="184"/>
      <c r="G103" s="165" t="str">
        <f t="shared" si="17"/>
        <v/>
      </c>
      <c r="H103" s="48"/>
      <c r="I103" s="17"/>
      <c r="J103" s="140" t="str">
        <f t="shared" si="18"/>
        <v/>
      </c>
      <c r="K103" s="112"/>
      <c r="L103" s="114"/>
      <c r="M103" s="114"/>
      <c r="N103" s="114"/>
      <c r="O103" s="18" t="str" cm="1">
        <f t="array" ref="O103">IF(K103="","",IF($O$11="Bester",LARGE(K103:N103,1),IF(AND(M103="",N103=""),"",SUM(LARGE(K103:N103,{1;2;3})))))</f>
        <v/>
      </c>
      <c r="P103" s="140" t="str">
        <f t="shared" si="19"/>
        <v/>
      </c>
      <c r="Q103" s="112"/>
      <c r="R103" s="114"/>
      <c r="S103" s="114"/>
      <c r="T103" s="114"/>
      <c r="U103" s="19" t="str" cm="1">
        <f t="array" ref="U103">IF(Q103="","",IF($U$11="Bester",LARGE(Q103:T103,1),IF(AND(S103="",T103=""),"",SUM(LARGE(Q103:T103,{1;2;3})))))</f>
        <v/>
      </c>
      <c r="V103" s="140" t="str">
        <f t="shared" si="20"/>
        <v/>
      </c>
      <c r="W103" s="17"/>
      <c r="X103" s="140" t="str">
        <f t="shared" si="21"/>
        <v/>
      </c>
      <c r="Y103" s="21"/>
      <c r="Z103" s="26" t="str">
        <f t="shared" si="14"/>
        <v/>
      </c>
      <c r="AA103" s="27" t="str">
        <f t="shared" si="15"/>
        <v/>
      </c>
      <c r="AB103" s="27" t="str">
        <f t="shared" si="16"/>
        <v/>
      </c>
      <c r="AC103" s="25" t="str">
        <f t="shared" si="22"/>
        <v/>
      </c>
      <c r="AD103" s="19" t="str">
        <f t="shared" si="23"/>
        <v/>
      </c>
      <c r="AE103" s="142" t="str">
        <f t="shared" si="24"/>
        <v/>
      </c>
      <c r="AF103" s="28" t="str">
        <f t="shared" si="25"/>
        <v/>
      </c>
      <c r="AG103" s="29" t="str">
        <f t="shared" si="26"/>
        <v/>
      </c>
      <c r="AH103" s="30" t="str">
        <f t="shared" si="27"/>
        <v/>
      </c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  <c r="AV103" s="6"/>
      <c r="AW103" s="6"/>
    </row>
    <row r="104" spans="2:49" ht="18" customHeight="1" x14ac:dyDescent="0.2">
      <c r="B104" s="106">
        <v>93</v>
      </c>
      <c r="C104" s="153"/>
      <c r="D104" s="184"/>
      <c r="E104" s="184"/>
      <c r="F104" s="184"/>
      <c r="G104" s="165" t="str">
        <f t="shared" si="17"/>
        <v/>
      </c>
      <c r="H104" s="48"/>
      <c r="I104" s="17"/>
      <c r="J104" s="140" t="str">
        <f t="shared" si="18"/>
        <v/>
      </c>
      <c r="K104" s="112"/>
      <c r="L104" s="114"/>
      <c r="M104" s="114"/>
      <c r="N104" s="114"/>
      <c r="O104" s="18" t="str" cm="1">
        <f t="array" ref="O104">IF(K104="","",IF($O$11="Bester",LARGE(K104:N104,1),IF(AND(M104="",N104=""),"",SUM(LARGE(K104:N104,{1;2;3})))))</f>
        <v/>
      </c>
      <c r="P104" s="140" t="str">
        <f t="shared" si="19"/>
        <v/>
      </c>
      <c r="Q104" s="112"/>
      <c r="R104" s="114"/>
      <c r="S104" s="114"/>
      <c r="T104" s="114"/>
      <c r="U104" s="19" t="str" cm="1">
        <f t="array" ref="U104">IF(Q104="","",IF($U$11="Bester",LARGE(Q104:T104,1),IF(AND(S104="",T104=""),"",SUM(LARGE(Q104:T104,{1;2;3})))))</f>
        <v/>
      </c>
      <c r="V104" s="140" t="str">
        <f t="shared" si="20"/>
        <v/>
      </c>
      <c r="W104" s="17"/>
      <c r="X104" s="140" t="str">
        <f t="shared" si="21"/>
        <v/>
      </c>
      <c r="Y104" s="21"/>
      <c r="Z104" s="26" t="str">
        <f t="shared" si="14"/>
        <v/>
      </c>
      <c r="AA104" s="27" t="str">
        <f t="shared" si="15"/>
        <v/>
      </c>
      <c r="AB104" s="27" t="str">
        <f t="shared" si="16"/>
        <v/>
      </c>
      <c r="AC104" s="25" t="str">
        <f t="shared" si="22"/>
        <v/>
      </c>
      <c r="AD104" s="19" t="str">
        <f t="shared" si="23"/>
        <v/>
      </c>
      <c r="AE104" s="142" t="str">
        <f t="shared" si="24"/>
        <v/>
      </c>
      <c r="AF104" s="28" t="str">
        <f t="shared" si="25"/>
        <v/>
      </c>
      <c r="AG104" s="29" t="str">
        <f t="shared" si="26"/>
        <v/>
      </c>
      <c r="AH104" s="30" t="str">
        <f t="shared" si="27"/>
        <v/>
      </c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  <c r="AV104" s="6"/>
      <c r="AW104" s="6"/>
    </row>
    <row r="105" spans="2:49" ht="18" customHeight="1" x14ac:dyDescent="0.2">
      <c r="B105" s="106">
        <v>94</v>
      </c>
      <c r="C105" s="153"/>
      <c r="D105" s="184"/>
      <c r="E105" s="184"/>
      <c r="F105" s="184"/>
      <c r="G105" s="165" t="str">
        <f t="shared" si="17"/>
        <v/>
      </c>
      <c r="H105" s="48"/>
      <c r="I105" s="17"/>
      <c r="J105" s="140" t="str">
        <f t="shared" si="18"/>
        <v/>
      </c>
      <c r="K105" s="112"/>
      <c r="L105" s="114"/>
      <c r="M105" s="114"/>
      <c r="N105" s="114"/>
      <c r="O105" s="18" t="str" cm="1">
        <f t="array" ref="O105">IF(K105="","",IF($O$11="Bester",LARGE(K105:N105,1),IF(AND(M105="",N105=""),"",SUM(LARGE(K105:N105,{1;2;3})))))</f>
        <v/>
      </c>
      <c r="P105" s="140" t="str">
        <f t="shared" si="19"/>
        <v/>
      </c>
      <c r="Q105" s="112"/>
      <c r="R105" s="114"/>
      <c r="S105" s="114"/>
      <c r="T105" s="114"/>
      <c r="U105" s="19" t="str" cm="1">
        <f t="array" ref="U105">IF(Q105="","",IF($U$11="Bester",LARGE(Q105:T105,1),IF(AND(S105="",T105=""),"",SUM(LARGE(Q105:T105,{1;2;3})))))</f>
        <v/>
      </c>
      <c r="V105" s="140" t="str">
        <f t="shared" si="20"/>
        <v/>
      </c>
      <c r="W105" s="17"/>
      <c r="X105" s="140" t="str">
        <f t="shared" si="21"/>
        <v/>
      </c>
      <c r="Y105" s="21"/>
      <c r="Z105" s="26" t="str">
        <f t="shared" si="14"/>
        <v/>
      </c>
      <c r="AA105" s="27" t="str">
        <f t="shared" si="15"/>
        <v/>
      </c>
      <c r="AB105" s="27" t="str">
        <f t="shared" si="16"/>
        <v/>
      </c>
      <c r="AC105" s="25" t="str">
        <f t="shared" si="22"/>
        <v/>
      </c>
      <c r="AD105" s="19" t="str">
        <f t="shared" si="23"/>
        <v/>
      </c>
      <c r="AE105" s="142" t="str">
        <f t="shared" si="24"/>
        <v/>
      </c>
      <c r="AF105" s="28" t="str">
        <f t="shared" si="25"/>
        <v/>
      </c>
      <c r="AG105" s="29" t="str">
        <f t="shared" si="26"/>
        <v/>
      </c>
      <c r="AH105" s="30" t="str">
        <f t="shared" si="27"/>
        <v/>
      </c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  <c r="AV105" s="6"/>
      <c r="AW105" s="6"/>
    </row>
    <row r="106" spans="2:49" ht="18" customHeight="1" x14ac:dyDescent="0.2">
      <c r="B106" s="106">
        <v>95</v>
      </c>
      <c r="C106" s="153"/>
      <c r="D106" s="184"/>
      <c r="E106" s="184"/>
      <c r="F106" s="184"/>
      <c r="G106" s="165" t="str">
        <f t="shared" si="17"/>
        <v/>
      </c>
      <c r="H106" s="48"/>
      <c r="I106" s="17"/>
      <c r="J106" s="140" t="str">
        <f t="shared" si="18"/>
        <v/>
      </c>
      <c r="K106" s="112"/>
      <c r="L106" s="114"/>
      <c r="M106" s="114"/>
      <c r="N106" s="114"/>
      <c r="O106" s="18" t="str" cm="1">
        <f t="array" ref="O106">IF(K106="","",IF($O$11="Bester",LARGE(K106:N106,1),IF(AND(M106="",N106=""),"",SUM(LARGE(K106:N106,{1;2;3})))))</f>
        <v/>
      </c>
      <c r="P106" s="140" t="str">
        <f t="shared" si="19"/>
        <v/>
      </c>
      <c r="Q106" s="112"/>
      <c r="R106" s="114"/>
      <c r="S106" s="114"/>
      <c r="T106" s="114"/>
      <c r="U106" s="19" t="str" cm="1">
        <f t="array" ref="U106">IF(Q106="","",IF($U$11="Bester",LARGE(Q106:T106,1),IF(AND(S106="",T106=""),"",SUM(LARGE(Q106:T106,{1;2;3})))))</f>
        <v/>
      </c>
      <c r="V106" s="140" t="str">
        <f t="shared" si="20"/>
        <v/>
      </c>
      <c r="W106" s="17"/>
      <c r="X106" s="140" t="str">
        <f t="shared" si="21"/>
        <v/>
      </c>
      <c r="Y106" s="21"/>
      <c r="Z106" s="26" t="str">
        <f t="shared" si="14"/>
        <v/>
      </c>
      <c r="AA106" s="27" t="str">
        <f t="shared" si="15"/>
        <v/>
      </c>
      <c r="AB106" s="27" t="str">
        <f t="shared" si="16"/>
        <v/>
      </c>
      <c r="AC106" s="25" t="str">
        <f t="shared" si="22"/>
        <v/>
      </c>
      <c r="AD106" s="19" t="str">
        <f t="shared" si="23"/>
        <v/>
      </c>
      <c r="AE106" s="142" t="str">
        <f t="shared" si="24"/>
        <v/>
      </c>
      <c r="AF106" s="28" t="str">
        <f t="shared" si="25"/>
        <v/>
      </c>
      <c r="AG106" s="29" t="str">
        <f t="shared" si="26"/>
        <v/>
      </c>
      <c r="AH106" s="30" t="str">
        <f t="shared" si="27"/>
        <v/>
      </c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  <c r="AV106" s="6"/>
      <c r="AW106" s="6"/>
    </row>
    <row r="107" spans="2:49" ht="18" customHeight="1" x14ac:dyDescent="0.2">
      <c r="B107" s="106">
        <v>96</v>
      </c>
      <c r="C107" s="153"/>
      <c r="D107" s="184"/>
      <c r="E107" s="184"/>
      <c r="F107" s="184"/>
      <c r="G107" s="165" t="str">
        <f t="shared" si="17"/>
        <v/>
      </c>
      <c r="H107" s="48"/>
      <c r="I107" s="17"/>
      <c r="J107" s="140" t="str">
        <f t="shared" si="18"/>
        <v/>
      </c>
      <c r="K107" s="112"/>
      <c r="L107" s="114"/>
      <c r="M107" s="114"/>
      <c r="N107" s="114"/>
      <c r="O107" s="18" t="str" cm="1">
        <f t="array" ref="O107">IF(K107="","",IF($O$11="Bester",LARGE(K107:N107,1),IF(AND(M107="",N107=""),"",SUM(LARGE(K107:N107,{1;2;3})))))</f>
        <v/>
      </c>
      <c r="P107" s="140" t="str">
        <f t="shared" si="19"/>
        <v/>
      </c>
      <c r="Q107" s="112"/>
      <c r="R107" s="114"/>
      <c r="S107" s="114"/>
      <c r="T107" s="114"/>
      <c r="U107" s="19" t="str" cm="1">
        <f t="array" ref="U107">IF(Q107="","",IF($U$11="Bester",LARGE(Q107:T107,1),IF(AND(S107="",T107=""),"",SUM(LARGE(Q107:T107,{1;2;3})))))</f>
        <v/>
      </c>
      <c r="V107" s="140" t="str">
        <f t="shared" si="20"/>
        <v/>
      </c>
      <c r="W107" s="17"/>
      <c r="X107" s="140" t="str">
        <f t="shared" si="21"/>
        <v/>
      </c>
      <c r="Y107" s="21"/>
      <c r="Z107" s="26" t="str">
        <f t="shared" si="14"/>
        <v/>
      </c>
      <c r="AA107" s="27" t="str">
        <f t="shared" si="15"/>
        <v/>
      </c>
      <c r="AB107" s="27" t="str">
        <f t="shared" si="16"/>
        <v/>
      </c>
      <c r="AC107" s="25" t="str">
        <f t="shared" si="22"/>
        <v/>
      </c>
      <c r="AD107" s="19" t="str">
        <f t="shared" si="23"/>
        <v/>
      </c>
      <c r="AE107" s="142" t="str">
        <f t="shared" si="24"/>
        <v/>
      </c>
      <c r="AF107" s="28" t="str">
        <f t="shared" si="25"/>
        <v/>
      </c>
      <c r="AG107" s="29" t="str">
        <f t="shared" si="26"/>
        <v/>
      </c>
      <c r="AH107" s="30" t="str">
        <f t="shared" si="27"/>
        <v/>
      </c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  <c r="AV107" s="6"/>
      <c r="AW107" s="6"/>
    </row>
    <row r="108" spans="2:49" ht="18" customHeight="1" x14ac:dyDescent="0.2">
      <c r="B108" s="106">
        <v>97</v>
      </c>
      <c r="C108" s="153"/>
      <c r="D108" s="184"/>
      <c r="E108" s="184"/>
      <c r="F108" s="184"/>
      <c r="G108" s="165" t="str">
        <f t="shared" si="17"/>
        <v/>
      </c>
      <c r="H108" s="48"/>
      <c r="I108" s="17"/>
      <c r="J108" s="140" t="str">
        <f t="shared" si="18"/>
        <v/>
      </c>
      <c r="K108" s="112"/>
      <c r="L108" s="114"/>
      <c r="M108" s="114"/>
      <c r="N108" s="114"/>
      <c r="O108" s="18" t="str" cm="1">
        <f t="array" ref="O108">IF(K108="","",IF($O$11="Bester",LARGE(K108:N108,1),IF(AND(M108="",N108=""),"",SUM(LARGE(K108:N108,{1;2;3})))))</f>
        <v/>
      </c>
      <c r="P108" s="140" t="str">
        <f t="shared" si="19"/>
        <v/>
      </c>
      <c r="Q108" s="112"/>
      <c r="R108" s="114"/>
      <c r="S108" s="114"/>
      <c r="T108" s="114"/>
      <c r="U108" s="19" t="str" cm="1">
        <f t="array" ref="U108">IF(Q108="","",IF($U$11="Bester",LARGE(Q108:T108,1),IF(AND(S108="",T108=""),"",SUM(LARGE(Q108:T108,{1;2;3})))))</f>
        <v/>
      </c>
      <c r="V108" s="140" t="str">
        <f t="shared" si="20"/>
        <v/>
      </c>
      <c r="W108" s="17"/>
      <c r="X108" s="140" t="str">
        <f t="shared" si="21"/>
        <v/>
      </c>
      <c r="Y108" s="21"/>
      <c r="Z108" s="26" t="str">
        <f t="shared" si="14"/>
        <v/>
      </c>
      <c r="AA108" s="27" t="str">
        <f t="shared" si="15"/>
        <v/>
      </c>
      <c r="AB108" s="27" t="str">
        <f t="shared" si="16"/>
        <v/>
      </c>
      <c r="AC108" s="25" t="str">
        <f t="shared" si="22"/>
        <v/>
      </c>
      <c r="AD108" s="19" t="str">
        <f t="shared" si="23"/>
        <v/>
      </c>
      <c r="AE108" s="142" t="str">
        <f t="shared" si="24"/>
        <v/>
      </c>
      <c r="AF108" s="28" t="str">
        <f t="shared" si="25"/>
        <v/>
      </c>
      <c r="AG108" s="29" t="str">
        <f t="shared" si="26"/>
        <v/>
      </c>
      <c r="AH108" s="30" t="str">
        <f t="shared" si="27"/>
        <v/>
      </c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  <c r="AV108" s="6"/>
      <c r="AW108" s="6"/>
    </row>
    <row r="109" spans="2:49" ht="18" customHeight="1" x14ac:dyDescent="0.2">
      <c r="B109" s="106">
        <v>98</v>
      </c>
      <c r="C109" s="153"/>
      <c r="D109" s="184"/>
      <c r="E109" s="184"/>
      <c r="F109" s="184"/>
      <c r="G109" s="165" t="str">
        <f t="shared" si="17"/>
        <v/>
      </c>
      <c r="H109" s="48"/>
      <c r="I109" s="17"/>
      <c r="J109" s="140" t="str">
        <f t="shared" si="18"/>
        <v/>
      </c>
      <c r="K109" s="112"/>
      <c r="L109" s="114"/>
      <c r="M109" s="114"/>
      <c r="N109" s="114"/>
      <c r="O109" s="18" t="str" cm="1">
        <f t="array" ref="O109">IF(K109="","",IF($O$11="Bester",LARGE(K109:N109,1),IF(AND(M109="",N109=""),"",SUM(LARGE(K109:N109,{1;2;3})))))</f>
        <v/>
      </c>
      <c r="P109" s="140" t="str">
        <f t="shared" si="19"/>
        <v/>
      </c>
      <c r="Q109" s="112"/>
      <c r="R109" s="114"/>
      <c r="S109" s="114"/>
      <c r="T109" s="114"/>
      <c r="U109" s="19" t="str" cm="1">
        <f t="array" ref="U109">IF(Q109="","",IF($U$11="Bester",LARGE(Q109:T109,1),IF(AND(S109="",T109=""),"",SUM(LARGE(Q109:T109,{1;2;3})))))</f>
        <v/>
      </c>
      <c r="V109" s="140" t="str">
        <f t="shared" si="20"/>
        <v/>
      </c>
      <c r="W109" s="17"/>
      <c r="X109" s="140" t="str">
        <f t="shared" si="21"/>
        <v/>
      </c>
      <c r="Y109" s="21"/>
      <c r="Z109" s="26" t="str">
        <f t="shared" si="14"/>
        <v/>
      </c>
      <c r="AA109" s="27" t="str">
        <f t="shared" si="15"/>
        <v/>
      </c>
      <c r="AB109" s="27" t="str">
        <f t="shared" si="16"/>
        <v/>
      </c>
      <c r="AC109" s="25" t="str">
        <f t="shared" si="22"/>
        <v/>
      </c>
      <c r="AD109" s="19" t="str">
        <f t="shared" si="23"/>
        <v/>
      </c>
      <c r="AE109" s="142" t="str">
        <f t="shared" si="24"/>
        <v/>
      </c>
      <c r="AF109" s="28" t="str">
        <f t="shared" si="25"/>
        <v/>
      </c>
      <c r="AG109" s="29" t="str">
        <f t="shared" si="26"/>
        <v/>
      </c>
      <c r="AH109" s="30" t="str">
        <f t="shared" si="27"/>
        <v/>
      </c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  <c r="AV109" s="6"/>
      <c r="AW109" s="6"/>
    </row>
    <row r="110" spans="2:49" ht="18" customHeight="1" x14ac:dyDescent="0.2">
      <c r="B110" s="106">
        <v>99</v>
      </c>
      <c r="C110" s="153"/>
      <c r="D110" s="184"/>
      <c r="E110" s="184"/>
      <c r="F110" s="184"/>
      <c r="G110" s="165" t="str">
        <f t="shared" si="17"/>
        <v/>
      </c>
      <c r="H110" s="48"/>
      <c r="I110" s="17"/>
      <c r="J110" s="140" t="str">
        <f t="shared" si="18"/>
        <v/>
      </c>
      <c r="K110" s="112"/>
      <c r="L110" s="114"/>
      <c r="M110" s="114"/>
      <c r="N110" s="114"/>
      <c r="O110" s="18" t="str" cm="1">
        <f t="array" ref="O110">IF(K110="","",IF($O$11="Bester",LARGE(K110:N110,1),IF(AND(M110="",N110=""),"",SUM(LARGE(K110:N110,{1;2;3})))))</f>
        <v/>
      </c>
      <c r="P110" s="140" t="str">
        <f t="shared" si="19"/>
        <v/>
      </c>
      <c r="Q110" s="112"/>
      <c r="R110" s="114"/>
      <c r="S110" s="114"/>
      <c r="T110" s="114"/>
      <c r="U110" s="19" t="str" cm="1">
        <f t="array" ref="U110">IF(Q110="","",IF($U$11="Bester",LARGE(Q110:T110,1),IF(AND(S110="",T110=""),"",SUM(LARGE(Q110:T110,{1;2;3})))))</f>
        <v/>
      </c>
      <c r="V110" s="140" t="str">
        <f t="shared" si="20"/>
        <v/>
      </c>
      <c r="W110" s="17"/>
      <c r="X110" s="140" t="str">
        <f t="shared" si="21"/>
        <v/>
      </c>
      <c r="Y110" s="21"/>
      <c r="Z110" s="26" t="str">
        <f t="shared" si="14"/>
        <v/>
      </c>
      <c r="AA110" s="27" t="str">
        <f t="shared" si="15"/>
        <v/>
      </c>
      <c r="AB110" s="27" t="str">
        <f t="shared" si="16"/>
        <v/>
      </c>
      <c r="AC110" s="25" t="str">
        <f t="shared" si="22"/>
        <v/>
      </c>
      <c r="AD110" s="19" t="str">
        <f t="shared" si="23"/>
        <v/>
      </c>
      <c r="AE110" s="142" t="str">
        <f t="shared" si="24"/>
        <v/>
      </c>
      <c r="AF110" s="28" t="str">
        <f t="shared" si="25"/>
        <v/>
      </c>
      <c r="AG110" s="29" t="str">
        <f t="shared" si="26"/>
        <v/>
      </c>
      <c r="AH110" s="30" t="str">
        <f t="shared" si="27"/>
        <v/>
      </c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  <c r="AV110" s="6"/>
      <c r="AW110" s="6"/>
    </row>
    <row r="111" spans="2:49" ht="18" customHeight="1" x14ac:dyDescent="0.2">
      <c r="B111" s="106">
        <v>100</v>
      </c>
      <c r="C111" s="153"/>
      <c r="D111" s="184"/>
      <c r="E111" s="184"/>
      <c r="F111" s="184"/>
      <c r="G111" s="165" t="str">
        <f t="shared" si="17"/>
        <v/>
      </c>
      <c r="H111" s="48"/>
      <c r="I111" s="17"/>
      <c r="J111" s="140" t="str">
        <f t="shared" si="18"/>
        <v/>
      </c>
      <c r="K111" s="112"/>
      <c r="L111" s="114"/>
      <c r="M111" s="114"/>
      <c r="N111" s="114"/>
      <c r="O111" s="18" t="str" cm="1">
        <f t="array" ref="O111">IF(K111="","",IF($O$11="Bester",LARGE(K111:N111,1),IF(AND(M111="",N111=""),"",SUM(LARGE(K111:N111,{1;2;3})))))</f>
        <v/>
      </c>
      <c r="P111" s="140" t="str">
        <f t="shared" si="19"/>
        <v/>
      </c>
      <c r="Q111" s="112"/>
      <c r="R111" s="114"/>
      <c r="S111" s="114"/>
      <c r="T111" s="114"/>
      <c r="U111" s="19" t="str" cm="1">
        <f t="array" ref="U111">IF(Q111="","",IF($U$11="Bester",LARGE(Q111:T111,1),IF(AND(S111="",T111=""),"",SUM(LARGE(Q111:T111,{1;2;3})))))</f>
        <v/>
      </c>
      <c r="V111" s="140" t="str">
        <f t="shared" si="20"/>
        <v/>
      </c>
      <c r="W111" s="17"/>
      <c r="X111" s="140" t="str">
        <f t="shared" si="21"/>
        <v/>
      </c>
      <c r="Y111" s="21"/>
      <c r="Z111" s="26" t="str">
        <f t="shared" si="14"/>
        <v/>
      </c>
      <c r="AA111" s="27" t="str">
        <f t="shared" si="15"/>
        <v/>
      </c>
      <c r="AB111" s="27" t="str">
        <f t="shared" si="16"/>
        <v/>
      </c>
      <c r="AC111" s="25" t="str">
        <f t="shared" si="22"/>
        <v/>
      </c>
      <c r="AD111" s="19" t="str">
        <f t="shared" si="23"/>
        <v/>
      </c>
      <c r="AE111" s="142" t="str">
        <f t="shared" si="24"/>
        <v/>
      </c>
      <c r="AF111" s="28" t="str">
        <f t="shared" si="25"/>
        <v/>
      </c>
      <c r="AG111" s="29" t="str">
        <f t="shared" si="26"/>
        <v/>
      </c>
      <c r="AH111" s="30" t="str">
        <f t="shared" si="27"/>
        <v/>
      </c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  <c r="AV111" s="6"/>
      <c r="AW111" s="6"/>
    </row>
    <row r="112" spans="2:49" ht="18" customHeight="1" x14ac:dyDescent="0.2">
      <c r="B112" s="106">
        <v>101</v>
      </c>
      <c r="C112" s="153"/>
      <c r="D112" s="184"/>
      <c r="E112" s="184"/>
      <c r="F112" s="184"/>
      <c r="G112" s="165" t="str">
        <f t="shared" si="17"/>
        <v/>
      </c>
      <c r="H112" s="48"/>
      <c r="I112" s="17"/>
      <c r="J112" s="140" t="str">
        <f t="shared" si="18"/>
        <v/>
      </c>
      <c r="K112" s="112"/>
      <c r="L112" s="114"/>
      <c r="M112" s="114"/>
      <c r="N112" s="114"/>
      <c r="O112" s="18" t="str" cm="1">
        <f t="array" ref="O112">IF(K112="","",IF($O$11="Bester",LARGE(K112:N112,1),IF(AND(M112="",N112=""),"",SUM(LARGE(K112:N112,{1;2;3})))))</f>
        <v/>
      </c>
      <c r="P112" s="140" t="str">
        <f t="shared" si="19"/>
        <v/>
      </c>
      <c r="Q112" s="112"/>
      <c r="R112" s="114"/>
      <c r="S112" s="114"/>
      <c r="T112" s="114"/>
      <c r="U112" s="19" t="str" cm="1">
        <f t="array" ref="U112">IF(Q112="","",IF($U$11="Bester",LARGE(Q112:T112,1),IF(AND(S112="",T112=""),"",SUM(LARGE(Q112:T112,{1;2;3})))))</f>
        <v/>
      </c>
      <c r="V112" s="140" t="str">
        <f t="shared" si="20"/>
        <v/>
      </c>
      <c r="W112" s="17"/>
      <c r="X112" s="140" t="str">
        <f t="shared" si="21"/>
        <v/>
      </c>
      <c r="Y112" s="21"/>
      <c r="Z112" s="26" t="str">
        <f t="shared" si="14"/>
        <v/>
      </c>
      <c r="AA112" s="27" t="str">
        <f t="shared" si="15"/>
        <v/>
      </c>
      <c r="AB112" s="27" t="str">
        <f t="shared" si="16"/>
        <v/>
      </c>
      <c r="AC112" s="25" t="str">
        <f t="shared" si="22"/>
        <v/>
      </c>
      <c r="AD112" s="19" t="str">
        <f t="shared" si="23"/>
        <v/>
      </c>
      <c r="AE112" s="142" t="str">
        <f t="shared" si="24"/>
        <v/>
      </c>
      <c r="AF112" s="28" t="str">
        <f t="shared" si="25"/>
        <v/>
      </c>
      <c r="AG112" s="29" t="str">
        <f t="shared" si="26"/>
        <v/>
      </c>
      <c r="AH112" s="30" t="str">
        <f t="shared" si="27"/>
        <v/>
      </c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  <c r="AV112" s="6"/>
      <c r="AW112" s="6"/>
    </row>
    <row r="113" spans="2:49" ht="18" customHeight="1" x14ac:dyDescent="0.2">
      <c r="B113" s="106">
        <v>102</v>
      </c>
      <c r="C113" s="153"/>
      <c r="D113" s="184"/>
      <c r="E113" s="184"/>
      <c r="F113" s="184"/>
      <c r="G113" s="165" t="str">
        <f t="shared" si="17"/>
        <v/>
      </c>
      <c r="H113" s="48"/>
      <c r="I113" s="17"/>
      <c r="J113" s="140" t="str">
        <f t="shared" si="18"/>
        <v/>
      </c>
      <c r="K113" s="112"/>
      <c r="L113" s="114"/>
      <c r="M113" s="114"/>
      <c r="N113" s="114"/>
      <c r="O113" s="18" t="str" cm="1">
        <f t="array" ref="O113">IF(K113="","",IF($O$11="Bester",LARGE(K113:N113,1),IF(AND(M113="",N113=""),"",SUM(LARGE(K113:N113,{1;2;3})))))</f>
        <v/>
      </c>
      <c r="P113" s="140" t="str">
        <f t="shared" si="19"/>
        <v/>
      </c>
      <c r="Q113" s="112"/>
      <c r="R113" s="114"/>
      <c r="S113" s="114"/>
      <c r="T113" s="114"/>
      <c r="U113" s="19" t="str" cm="1">
        <f t="array" ref="U113">IF(Q113="","",IF($U$11="Bester",LARGE(Q113:T113,1),IF(AND(S113="",T113=""),"",SUM(LARGE(Q113:T113,{1;2;3})))))</f>
        <v/>
      </c>
      <c r="V113" s="140" t="str">
        <f t="shared" si="20"/>
        <v/>
      </c>
      <c r="W113" s="17"/>
      <c r="X113" s="140" t="str">
        <f t="shared" si="21"/>
        <v/>
      </c>
      <c r="Y113" s="21"/>
      <c r="Z113" s="26" t="str">
        <f t="shared" si="14"/>
        <v/>
      </c>
      <c r="AA113" s="27" t="str">
        <f t="shared" si="15"/>
        <v/>
      </c>
      <c r="AB113" s="27" t="str">
        <f t="shared" si="16"/>
        <v/>
      </c>
      <c r="AC113" s="25" t="str">
        <f t="shared" si="22"/>
        <v/>
      </c>
      <c r="AD113" s="19" t="str">
        <f t="shared" si="23"/>
        <v/>
      </c>
      <c r="AE113" s="142" t="str">
        <f t="shared" si="24"/>
        <v/>
      </c>
      <c r="AF113" s="28" t="str">
        <f t="shared" si="25"/>
        <v/>
      </c>
      <c r="AG113" s="29" t="str">
        <f t="shared" si="26"/>
        <v/>
      </c>
      <c r="AH113" s="30" t="str">
        <f t="shared" si="27"/>
        <v/>
      </c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  <c r="AV113" s="6"/>
      <c r="AW113" s="6"/>
    </row>
    <row r="114" spans="2:49" ht="18" customHeight="1" x14ac:dyDescent="0.2">
      <c r="B114" s="106">
        <v>103</v>
      </c>
      <c r="C114" s="153"/>
      <c r="D114" s="184"/>
      <c r="E114" s="184"/>
      <c r="F114" s="184"/>
      <c r="G114" s="165" t="str">
        <f t="shared" si="17"/>
        <v/>
      </c>
      <c r="H114" s="48"/>
      <c r="I114" s="17"/>
      <c r="J114" s="140" t="str">
        <f t="shared" si="18"/>
        <v/>
      </c>
      <c r="K114" s="112"/>
      <c r="L114" s="114"/>
      <c r="M114" s="114"/>
      <c r="N114" s="114"/>
      <c r="O114" s="18" t="str" cm="1">
        <f t="array" ref="O114">IF(K114="","",IF($O$11="Bester",LARGE(K114:N114,1),IF(AND(M114="",N114=""),"",SUM(LARGE(K114:N114,{1;2;3})))))</f>
        <v/>
      </c>
      <c r="P114" s="140" t="str">
        <f t="shared" si="19"/>
        <v/>
      </c>
      <c r="Q114" s="112"/>
      <c r="R114" s="114"/>
      <c r="S114" s="114"/>
      <c r="T114" s="114"/>
      <c r="U114" s="19" t="str" cm="1">
        <f t="array" ref="U114">IF(Q114="","",IF($U$11="Bester",LARGE(Q114:T114,1),IF(AND(S114="",T114=""),"",SUM(LARGE(Q114:T114,{1;2;3})))))</f>
        <v/>
      </c>
      <c r="V114" s="140" t="str">
        <f t="shared" si="20"/>
        <v/>
      </c>
      <c r="W114" s="17"/>
      <c r="X114" s="140" t="str">
        <f t="shared" si="21"/>
        <v/>
      </c>
      <c r="Y114" s="21"/>
      <c r="Z114" s="26" t="str">
        <f t="shared" si="14"/>
        <v/>
      </c>
      <c r="AA114" s="27" t="str">
        <f t="shared" si="15"/>
        <v/>
      </c>
      <c r="AB114" s="27" t="str">
        <f t="shared" si="16"/>
        <v/>
      </c>
      <c r="AC114" s="25" t="str">
        <f t="shared" si="22"/>
        <v/>
      </c>
      <c r="AD114" s="19" t="str">
        <f t="shared" si="23"/>
        <v/>
      </c>
      <c r="AE114" s="142" t="str">
        <f t="shared" si="24"/>
        <v/>
      </c>
      <c r="AF114" s="28" t="str">
        <f t="shared" si="25"/>
        <v/>
      </c>
      <c r="AG114" s="29" t="str">
        <f t="shared" si="26"/>
        <v/>
      </c>
      <c r="AH114" s="30" t="str">
        <f t="shared" si="27"/>
        <v/>
      </c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  <c r="AV114" s="6"/>
      <c r="AW114" s="6"/>
    </row>
    <row r="115" spans="2:49" ht="18" customHeight="1" x14ac:dyDescent="0.2">
      <c r="B115" s="106">
        <v>104</v>
      </c>
      <c r="C115" s="153"/>
      <c r="D115" s="184"/>
      <c r="E115" s="184"/>
      <c r="F115" s="184"/>
      <c r="G115" s="165" t="str">
        <f t="shared" si="17"/>
        <v/>
      </c>
      <c r="H115" s="48"/>
      <c r="I115" s="17"/>
      <c r="J115" s="140" t="str">
        <f t="shared" si="18"/>
        <v/>
      </c>
      <c r="K115" s="112"/>
      <c r="L115" s="114"/>
      <c r="M115" s="114"/>
      <c r="N115" s="114"/>
      <c r="O115" s="18" t="str" cm="1">
        <f t="array" ref="O115">IF(K115="","",IF($O$11="Bester",LARGE(K115:N115,1),IF(AND(M115="",N115=""),"",SUM(LARGE(K115:N115,{1;2;3})))))</f>
        <v/>
      </c>
      <c r="P115" s="140" t="str">
        <f t="shared" si="19"/>
        <v/>
      </c>
      <c r="Q115" s="112"/>
      <c r="R115" s="114"/>
      <c r="S115" s="114"/>
      <c r="T115" s="114"/>
      <c r="U115" s="19" t="str" cm="1">
        <f t="array" ref="U115">IF(Q115="","",IF($U$11="Bester",LARGE(Q115:T115,1),IF(AND(S115="",T115=""),"",SUM(LARGE(Q115:T115,{1;2;3})))))</f>
        <v/>
      </c>
      <c r="V115" s="140" t="str">
        <f t="shared" si="20"/>
        <v/>
      </c>
      <c r="W115" s="17"/>
      <c r="X115" s="140" t="str">
        <f t="shared" si="21"/>
        <v/>
      </c>
      <c r="Y115" s="21"/>
      <c r="Z115" s="26" t="str">
        <f t="shared" si="14"/>
        <v/>
      </c>
      <c r="AA115" s="27" t="str">
        <f t="shared" si="15"/>
        <v/>
      </c>
      <c r="AB115" s="27" t="str">
        <f t="shared" si="16"/>
        <v/>
      </c>
      <c r="AC115" s="25" t="str">
        <f t="shared" si="22"/>
        <v/>
      </c>
      <c r="AD115" s="19" t="str">
        <f t="shared" si="23"/>
        <v/>
      </c>
      <c r="AE115" s="142" t="str">
        <f t="shared" si="24"/>
        <v/>
      </c>
      <c r="AF115" s="28" t="str">
        <f t="shared" si="25"/>
        <v/>
      </c>
      <c r="AG115" s="29" t="str">
        <f t="shared" si="26"/>
        <v/>
      </c>
      <c r="AH115" s="30" t="str">
        <f t="shared" si="27"/>
        <v/>
      </c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  <c r="AV115" s="6"/>
      <c r="AW115" s="6"/>
    </row>
    <row r="116" spans="2:49" ht="18" customHeight="1" x14ac:dyDescent="0.2">
      <c r="B116" s="106">
        <v>105</v>
      </c>
      <c r="C116" s="153"/>
      <c r="D116" s="184"/>
      <c r="E116" s="184"/>
      <c r="F116" s="184"/>
      <c r="G116" s="165" t="str">
        <f t="shared" si="17"/>
        <v/>
      </c>
      <c r="H116" s="48"/>
      <c r="I116" s="17"/>
      <c r="J116" s="140" t="str">
        <f t="shared" si="18"/>
        <v/>
      </c>
      <c r="K116" s="112"/>
      <c r="L116" s="114"/>
      <c r="M116" s="114"/>
      <c r="N116" s="114"/>
      <c r="O116" s="18" t="str" cm="1">
        <f t="array" ref="O116">IF(K116="","",IF($O$11="Bester",LARGE(K116:N116,1),IF(AND(M116="",N116=""),"",SUM(LARGE(K116:N116,{1;2;3})))))</f>
        <v/>
      </c>
      <c r="P116" s="140" t="str">
        <f t="shared" si="19"/>
        <v/>
      </c>
      <c r="Q116" s="112"/>
      <c r="R116" s="114"/>
      <c r="S116" s="114"/>
      <c r="T116" s="114"/>
      <c r="U116" s="19" t="str" cm="1">
        <f t="array" ref="U116">IF(Q116="","",IF($U$11="Bester",LARGE(Q116:T116,1),IF(AND(S116="",T116=""),"",SUM(LARGE(Q116:T116,{1;2;3})))))</f>
        <v/>
      </c>
      <c r="V116" s="140" t="str">
        <f t="shared" si="20"/>
        <v/>
      </c>
      <c r="W116" s="17"/>
      <c r="X116" s="140" t="str">
        <f t="shared" si="21"/>
        <v/>
      </c>
      <c r="Y116" s="21"/>
      <c r="Z116" s="26" t="str">
        <f t="shared" si="14"/>
        <v/>
      </c>
      <c r="AA116" s="27" t="str">
        <f t="shared" si="15"/>
        <v/>
      </c>
      <c r="AB116" s="27" t="str">
        <f t="shared" si="16"/>
        <v/>
      </c>
      <c r="AC116" s="25" t="str">
        <f t="shared" si="22"/>
        <v/>
      </c>
      <c r="AD116" s="19" t="str">
        <f t="shared" si="23"/>
        <v/>
      </c>
      <c r="AE116" s="142" t="str">
        <f t="shared" si="24"/>
        <v/>
      </c>
      <c r="AF116" s="28" t="str">
        <f t="shared" si="25"/>
        <v/>
      </c>
      <c r="AG116" s="29" t="str">
        <f t="shared" si="26"/>
        <v/>
      </c>
      <c r="AH116" s="30" t="str">
        <f t="shared" si="27"/>
        <v/>
      </c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  <c r="AV116" s="6"/>
      <c r="AW116" s="6"/>
    </row>
    <row r="117" spans="2:49" ht="18" customHeight="1" x14ac:dyDescent="0.2">
      <c r="B117" s="106">
        <v>106</v>
      </c>
      <c r="C117" s="153"/>
      <c r="D117" s="184"/>
      <c r="E117" s="184"/>
      <c r="F117" s="184"/>
      <c r="G117" s="165" t="str">
        <f t="shared" si="17"/>
        <v/>
      </c>
      <c r="H117" s="48"/>
      <c r="I117" s="17"/>
      <c r="J117" s="140" t="str">
        <f t="shared" si="18"/>
        <v/>
      </c>
      <c r="K117" s="112"/>
      <c r="L117" s="114"/>
      <c r="M117" s="114"/>
      <c r="N117" s="114"/>
      <c r="O117" s="18" t="str" cm="1">
        <f t="array" ref="O117">IF(K117="","",IF($O$11="Bester",LARGE(K117:N117,1),IF(AND(M117="",N117=""),"",SUM(LARGE(K117:N117,{1;2;3})))))</f>
        <v/>
      </c>
      <c r="P117" s="140" t="str">
        <f t="shared" si="19"/>
        <v/>
      </c>
      <c r="Q117" s="112"/>
      <c r="R117" s="114"/>
      <c r="S117" s="114"/>
      <c r="T117" s="114"/>
      <c r="U117" s="19" t="str" cm="1">
        <f t="array" ref="U117">IF(Q117="","",IF($U$11="Bester",LARGE(Q117:T117,1),IF(AND(S117="",T117=""),"",SUM(LARGE(Q117:T117,{1;2;3})))))</f>
        <v/>
      </c>
      <c r="V117" s="140" t="str">
        <f t="shared" si="20"/>
        <v/>
      </c>
      <c r="W117" s="17"/>
      <c r="X117" s="140" t="str">
        <f t="shared" si="21"/>
        <v/>
      </c>
      <c r="Y117" s="21"/>
      <c r="Z117" s="26" t="str">
        <f t="shared" si="14"/>
        <v/>
      </c>
      <c r="AA117" s="27" t="str">
        <f t="shared" si="15"/>
        <v/>
      </c>
      <c r="AB117" s="27" t="str">
        <f t="shared" si="16"/>
        <v/>
      </c>
      <c r="AC117" s="25" t="str">
        <f t="shared" si="22"/>
        <v/>
      </c>
      <c r="AD117" s="19" t="str">
        <f t="shared" si="23"/>
        <v/>
      </c>
      <c r="AE117" s="142" t="str">
        <f t="shared" si="24"/>
        <v/>
      </c>
      <c r="AF117" s="28" t="str">
        <f t="shared" si="25"/>
        <v/>
      </c>
      <c r="AG117" s="29" t="str">
        <f t="shared" si="26"/>
        <v/>
      </c>
      <c r="AH117" s="30" t="str">
        <f t="shared" si="27"/>
        <v/>
      </c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  <c r="AV117" s="6"/>
      <c r="AW117" s="6"/>
    </row>
    <row r="118" spans="2:49" ht="18" customHeight="1" x14ac:dyDescent="0.2">
      <c r="B118" s="106">
        <v>107</v>
      </c>
      <c r="C118" s="153"/>
      <c r="D118" s="184"/>
      <c r="E118" s="184"/>
      <c r="F118" s="184"/>
      <c r="G118" s="165" t="str">
        <f t="shared" si="17"/>
        <v/>
      </c>
      <c r="H118" s="48"/>
      <c r="I118" s="17"/>
      <c r="J118" s="140" t="str">
        <f t="shared" si="18"/>
        <v/>
      </c>
      <c r="K118" s="112"/>
      <c r="L118" s="114"/>
      <c r="M118" s="114"/>
      <c r="N118" s="114"/>
      <c r="O118" s="18" t="str" cm="1">
        <f t="array" ref="O118">IF(K118="","",IF($O$11="Bester",LARGE(K118:N118,1),IF(AND(M118="",N118=""),"",SUM(LARGE(K118:N118,{1;2;3})))))</f>
        <v/>
      </c>
      <c r="P118" s="140" t="str">
        <f t="shared" si="19"/>
        <v/>
      </c>
      <c r="Q118" s="112"/>
      <c r="R118" s="114"/>
      <c r="S118" s="114"/>
      <c r="T118" s="114"/>
      <c r="U118" s="19" t="str" cm="1">
        <f t="array" ref="U118">IF(Q118="","",IF($U$11="Bester",LARGE(Q118:T118,1),IF(AND(S118="",T118=""),"",SUM(LARGE(Q118:T118,{1;2;3})))))</f>
        <v/>
      </c>
      <c r="V118" s="140" t="str">
        <f t="shared" si="20"/>
        <v/>
      </c>
      <c r="W118" s="17"/>
      <c r="X118" s="140" t="str">
        <f t="shared" si="21"/>
        <v/>
      </c>
      <c r="Y118" s="21"/>
      <c r="Z118" s="26" t="str">
        <f t="shared" si="14"/>
        <v/>
      </c>
      <c r="AA118" s="27" t="str">
        <f t="shared" si="15"/>
        <v/>
      </c>
      <c r="AB118" s="27" t="str">
        <f t="shared" si="16"/>
        <v/>
      </c>
      <c r="AC118" s="25" t="str">
        <f t="shared" si="22"/>
        <v/>
      </c>
      <c r="AD118" s="19" t="str">
        <f t="shared" si="23"/>
        <v/>
      </c>
      <c r="AE118" s="142" t="str">
        <f t="shared" si="24"/>
        <v/>
      </c>
      <c r="AF118" s="28" t="str">
        <f t="shared" si="25"/>
        <v/>
      </c>
      <c r="AG118" s="29" t="str">
        <f t="shared" si="26"/>
        <v/>
      </c>
      <c r="AH118" s="30" t="str">
        <f t="shared" si="27"/>
        <v/>
      </c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  <c r="AV118" s="6"/>
      <c r="AW118" s="6"/>
    </row>
    <row r="119" spans="2:49" ht="18" customHeight="1" x14ac:dyDescent="0.2">
      <c r="B119" s="106">
        <v>108</v>
      </c>
      <c r="C119" s="153"/>
      <c r="D119" s="184"/>
      <c r="E119" s="184"/>
      <c r="F119" s="184"/>
      <c r="G119" s="165" t="str">
        <f t="shared" si="17"/>
        <v/>
      </c>
      <c r="H119" s="48"/>
      <c r="I119" s="17"/>
      <c r="J119" s="140" t="str">
        <f t="shared" si="18"/>
        <v/>
      </c>
      <c r="K119" s="112"/>
      <c r="L119" s="114"/>
      <c r="M119" s="114"/>
      <c r="N119" s="114"/>
      <c r="O119" s="18" t="str" cm="1">
        <f t="array" ref="O119">IF(K119="","",IF($O$11="Bester",LARGE(K119:N119,1),IF(AND(M119="",N119=""),"",SUM(LARGE(K119:N119,{1;2;3})))))</f>
        <v/>
      </c>
      <c r="P119" s="140" t="str">
        <f t="shared" si="19"/>
        <v/>
      </c>
      <c r="Q119" s="112"/>
      <c r="R119" s="114"/>
      <c r="S119" s="114"/>
      <c r="T119" s="114"/>
      <c r="U119" s="19" t="str" cm="1">
        <f t="array" ref="U119">IF(Q119="","",IF($U$11="Bester",LARGE(Q119:T119,1),IF(AND(S119="",T119=""),"",SUM(LARGE(Q119:T119,{1;2;3})))))</f>
        <v/>
      </c>
      <c r="V119" s="140" t="str">
        <f t="shared" si="20"/>
        <v/>
      </c>
      <c r="W119" s="17"/>
      <c r="X119" s="140" t="str">
        <f t="shared" si="21"/>
        <v/>
      </c>
      <c r="Y119" s="21"/>
      <c r="Z119" s="26" t="str">
        <f t="shared" si="14"/>
        <v/>
      </c>
      <c r="AA119" s="27" t="str">
        <f t="shared" si="15"/>
        <v/>
      </c>
      <c r="AB119" s="27" t="str">
        <f t="shared" si="16"/>
        <v/>
      </c>
      <c r="AC119" s="25" t="str">
        <f t="shared" si="22"/>
        <v/>
      </c>
      <c r="AD119" s="19" t="str">
        <f t="shared" si="23"/>
        <v/>
      </c>
      <c r="AE119" s="142" t="str">
        <f t="shared" si="24"/>
        <v/>
      </c>
      <c r="AF119" s="28" t="str">
        <f t="shared" si="25"/>
        <v/>
      </c>
      <c r="AG119" s="29" t="str">
        <f t="shared" si="26"/>
        <v/>
      </c>
      <c r="AH119" s="30" t="str">
        <f t="shared" si="27"/>
        <v/>
      </c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  <c r="AV119" s="6"/>
      <c r="AW119" s="6"/>
    </row>
    <row r="120" spans="2:49" ht="18" customHeight="1" x14ac:dyDescent="0.2">
      <c r="B120" s="106">
        <v>109</v>
      </c>
      <c r="C120" s="153"/>
      <c r="D120" s="184"/>
      <c r="E120" s="184"/>
      <c r="F120" s="184"/>
      <c r="G120" s="165" t="str">
        <f t="shared" si="17"/>
        <v/>
      </c>
      <c r="H120" s="48"/>
      <c r="I120" s="17"/>
      <c r="J120" s="140" t="str">
        <f t="shared" si="18"/>
        <v/>
      </c>
      <c r="K120" s="112"/>
      <c r="L120" s="114"/>
      <c r="M120" s="114"/>
      <c r="N120" s="114"/>
      <c r="O120" s="18" t="str" cm="1">
        <f t="array" ref="O120">IF(K120="","",IF($O$11="Bester",LARGE(K120:N120,1),IF(AND(M120="",N120=""),"",SUM(LARGE(K120:N120,{1;2;3})))))</f>
        <v/>
      </c>
      <c r="P120" s="140" t="str">
        <f t="shared" si="19"/>
        <v/>
      </c>
      <c r="Q120" s="112"/>
      <c r="R120" s="114"/>
      <c r="S120" s="114"/>
      <c r="T120" s="114"/>
      <c r="U120" s="19" t="str" cm="1">
        <f t="array" ref="U120">IF(Q120="","",IF($U$11="Bester",LARGE(Q120:T120,1),IF(AND(S120="",T120=""),"",SUM(LARGE(Q120:T120,{1;2;3})))))</f>
        <v/>
      </c>
      <c r="V120" s="140" t="str">
        <f t="shared" si="20"/>
        <v/>
      </c>
      <c r="W120" s="17"/>
      <c r="X120" s="140" t="str">
        <f t="shared" si="21"/>
        <v/>
      </c>
      <c r="Y120" s="21"/>
      <c r="Z120" s="26" t="str">
        <f t="shared" si="14"/>
        <v/>
      </c>
      <c r="AA120" s="27" t="str">
        <f t="shared" si="15"/>
        <v/>
      </c>
      <c r="AB120" s="27" t="str">
        <f t="shared" si="16"/>
        <v/>
      </c>
      <c r="AC120" s="25" t="str">
        <f t="shared" si="22"/>
        <v/>
      </c>
      <c r="AD120" s="19" t="str">
        <f t="shared" si="23"/>
        <v/>
      </c>
      <c r="AE120" s="142" t="str">
        <f t="shared" si="24"/>
        <v/>
      </c>
      <c r="AF120" s="28" t="str">
        <f t="shared" si="25"/>
        <v/>
      </c>
      <c r="AG120" s="29" t="str">
        <f t="shared" si="26"/>
        <v/>
      </c>
      <c r="AH120" s="30" t="str">
        <f t="shared" si="27"/>
        <v/>
      </c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  <c r="AV120" s="6"/>
      <c r="AW120" s="6"/>
    </row>
    <row r="121" spans="2:49" ht="18" customHeight="1" x14ac:dyDescent="0.2">
      <c r="B121" s="106">
        <v>110</v>
      </c>
      <c r="C121" s="153"/>
      <c r="D121" s="184"/>
      <c r="E121" s="184"/>
      <c r="F121" s="184"/>
      <c r="G121" s="165" t="str">
        <f t="shared" si="17"/>
        <v/>
      </c>
      <c r="H121" s="48"/>
      <c r="I121" s="17"/>
      <c r="J121" s="140" t="str">
        <f t="shared" si="18"/>
        <v/>
      </c>
      <c r="K121" s="112"/>
      <c r="L121" s="114"/>
      <c r="M121" s="114"/>
      <c r="N121" s="114"/>
      <c r="O121" s="18" t="str" cm="1">
        <f t="array" ref="O121">IF(K121="","",IF($O$11="Bester",LARGE(K121:N121,1),IF(AND(M121="",N121=""),"",SUM(LARGE(K121:N121,{1;2;3})))))</f>
        <v/>
      </c>
      <c r="P121" s="140" t="str">
        <f t="shared" si="19"/>
        <v/>
      </c>
      <c r="Q121" s="112"/>
      <c r="R121" s="114"/>
      <c r="S121" s="114"/>
      <c r="T121" s="114"/>
      <c r="U121" s="19" t="str" cm="1">
        <f t="array" ref="U121">IF(Q121="","",IF($U$11="Bester",LARGE(Q121:T121,1),IF(AND(S121="",T121=""),"",SUM(LARGE(Q121:T121,{1;2;3})))))</f>
        <v/>
      </c>
      <c r="V121" s="140" t="str">
        <f t="shared" si="20"/>
        <v/>
      </c>
      <c r="W121" s="17"/>
      <c r="X121" s="140" t="str">
        <f t="shared" si="21"/>
        <v/>
      </c>
      <c r="Y121" s="21"/>
      <c r="Z121" s="26" t="str">
        <f t="shared" si="14"/>
        <v/>
      </c>
      <c r="AA121" s="27" t="str">
        <f t="shared" si="15"/>
        <v/>
      </c>
      <c r="AB121" s="27" t="str">
        <f t="shared" si="16"/>
        <v/>
      </c>
      <c r="AC121" s="25" t="str">
        <f t="shared" si="22"/>
        <v/>
      </c>
      <c r="AD121" s="19" t="str">
        <f t="shared" si="23"/>
        <v/>
      </c>
      <c r="AE121" s="142" t="str">
        <f t="shared" si="24"/>
        <v/>
      </c>
      <c r="AF121" s="28" t="str">
        <f t="shared" si="25"/>
        <v/>
      </c>
      <c r="AG121" s="29" t="str">
        <f t="shared" si="26"/>
        <v/>
      </c>
      <c r="AH121" s="30" t="str">
        <f t="shared" si="27"/>
        <v/>
      </c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  <c r="AV121" s="6"/>
      <c r="AW121" s="6"/>
    </row>
    <row r="122" spans="2:49" ht="18" customHeight="1" x14ac:dyDescent="0.2">
      <c r="B122" s="106">
        <v>111</v>
      </c>
      <c r="C122" s="153"/>
      <c r="D122" s="184"/>
      <c r="E122" s="184"/>
      <c r="F122" s="184"/>
      <c r="G122" s="165" t="str">
        <f t="shared" si="17"/>
        <v/>
      </c>
      <c r="H122" s="48"/>
      <c r="I122" s="17"/>
      <c r="J122" s="140" t="str">
        <f t="shared" si="18"/>
        <v/>
      </c>
      <c r="K122" s="112"/>
      <c r="L122" s="114"/>
      <c r="M122" s="114"/>
      <c r="N122" s="114"/>
      <c r="O122" s="18" t="str" cm="1">
        <f t="array" ref="O122">IF(K122="","",IF($O$11="Bester",LARGE(K122:N122,1),IF(AND(M122="",N122=""),"",SUM(LARGE(K122:N122,{1;2;3})))))</f>
        <v/>
      </c>
      <c r="P122" s="140" t="str">
        <f t="shared" si="19"/>
        <v/>
      </c>
      <c r="Q122" s="112"/>
      <c r="R122" s="114"/>
      <c r="S122" s="114"/>
      <c r="T122" s="114"/>
      <c r="U122" s="19" t="str" cm="1">
        <f t="array" ref="U122">IF(Q122="","",IF($U$11="Bester",LARGE(Q122:T122,1),IF(AND(S122="",T122=""),"",SUM(LARGE(Q122:T122,{1;2;3})))))</f>
        <v/>
      </c>
      <c r="V122" s="140" t="str">
        <f t="shared" si="20"/>
        <v/>
      </c>
      <c r="W122" s="17"/>
      <c r="X122" s="140" t="str">
        <f t="shared" si="21"/>
        <v/>
      </c>
      <c r="Y122" s="21"/>
      <c r="Z122" s="26" t="str">
        <f t="shared" si="14"/>
        <v/>
      </c>
      <c r="AA122" s="27" t="str">
        <f t="shared" si="15"/>
        <v/>
      </c>
      <c r="AB122" s="27" t="str">
        <f t="shared" si="16"/>
        <v/>
      </c>
      <c r="AC122" s="25" t="str">
        <f t="shared" si="22"/>
        <v/>
      </c>
      <c r="AD122" s="19" t="str">
        <f t="shared" si="23"/>
        <v/>
      </c>
      <c r="AE122" s="142" t="str">
        <f t="shared" si="24"/>
        <v/>
      </c>
      <c r="AF122" s="28" t="str">
        <f t="shared" si="25"/>
        <v/>
      </c>
      <c r="AG122" s="29" t="str">
        <f t="shared" si="26"/>
        <v/>
      </c>
      <c r="AH122" s="30" t="str">
        <f t="shared" si="27"/>
        <v/>
      </c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  <c r="AV122" s="6"/>
      <c r="AW122" s="6"/>
    </row>
    <row r="123" spans="2:49" ht="18" customHeight="1" x14ac:dyDescent="0.2">
      <c r="B123" s="106">
        <v>112</v>
      </c>
      <c r="C123" s="153"/>
      <c r="D123" s="184"/>
      <c r="E123" s="184"/>
      <c r="F123" s="184"/>
      <c r="G123" s="165" t="str">
        <f t="shared" si="17"/>
        <v/>
      </c>
      <c r="H123" s="48"/>
      <c r="I123" s="17"/>
      <c r="J123" s="140" t="str">
        <f t="shared" si="18"/>
        <v/>
      </c>
      <c r="K123" s="112"/>
      <c r="L123" s="114"/>
      <c r="M123" s="114"/>
      <c r="N123" s="114"/>
      <c r="O123" s="18" t="str" cm="1">
        <f t="array" ref="O123">IF(K123="","",IF($O$11="Bester",LARGE(K123:N123,1),IF(AND(M123="",N123=""),"",SUM(LARGE(K123:N123,{1;2;3})))))</f>
        <v/>
      </c>
      <c r="P123" s="140" t="str">
        <f t="shared" si="19"/>
        <v/>
      </c>
      <c r="Q123" s="112"/>
      <c r="R123" s="114"/>
      <c r="S123" s="114"/>
      <c r="T123" s="114"/>
      <c r="U123" s="19" t="str" cm="1">
        <f t="array" ref="U123">IF(Q123="","",IF($U$11="Bester",LARGE(Q123:T123,1),IF(AND(S123="",T123=""),"",SUM(LARGE(Q123:T123,{1;2;3})))))</f>
        <v/>
      </c>
      <c r="V123" s="140" t="str">
        <f t="shared" si="20"/>
        <v/>
      </c>
      <c r="W123" s="17"/>
      <c r="X123" s="140" t="str">
        <f t="shared" si="21"/>
        <v/>
      </c>
      <c r="Y123" s="21"/>
      <c r="Z123" s="26" t="str">
        <f t="shared" si="14"/>
        <v/>
      </c>
      <c r="AA123" s="27" t="str">
        <f t="shared" si="15"/>
        <v/>
      </c>
      <c r="AB123" s="27" t="str">
        <f t="shared" si="16"/>
        <v/>
      </c>
      <c r="AC123" s="25" t="str">
        <f t="shared" si="22"/>
        <v/>
      </c>
      <c r="AD123" s="19" t="str">
        <f t="shared" si="23"/>
        <v/>
      </c>
      <c r="AE123" s="142" t="str">
        <f t="shared" si="24"/>
        <v/>
      </c>
      <c r="AF123" s="28" t="str">
        <f t="shared" si="25"/>
        <v/>
      </c>
      <c r="AG123" s="29" t="str">
        <f t="shared" si="26"/>
        <v/>
      </c>
      <c r="AH123" s="30" t="str">
        <f t="shared" si="27"/>
        <v/>
      </c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  <c r="AV123" s="6"/>
      <c r="AW123" s="6"/>
    </row>
    <row r="124" spans="2:49" ht="18" customHeight="1" x14ac:dyDescent="0.2">
      <c r="B124" s="106">
        <v>113</v>
      </c>
      <c r="C124" s="153"/>
      <c r="D124" s="184"/>
      <c r="E124" s="184"/>
      <c r="F124" s="184"/>
      <c r="G124" s="165" t="str">
        <f t="shared" si="17"/>
        <v/>
      </c>
      <c r="H124" s="48"/>
      <c r="I124" s="17"/>
      <c r="J124" s="140" t="str">
        <f t="shared" si="18"/>
        <v/>
      </c>
      <c r="K124" s="112"/>
      <c r="L124" s="114"/>
      <c r="M124" s="114"/>
      <c r="N124" s="114"/>
      <c r="O124" s="18" t="str" cm="1">
        <f t="array" ref="O124">IF(K124="","",IF($O$11="Bester",LARGE(K124:N124,1),IF(AND(M124="",N124=""),"",SUM(LARGE(K124:N124,{1;2;3})))))</f>
        <v/>
      </c>
      <c r="P124" s="140" t="str">
        <f t="shared" si="19"/>
        <v/>
      </c>
      <c r="Q124" s="112"/>
      <c r="R124" s="114"/>
      <c r="S124" s="114"/>
      <c r="T124" s="114"/>
      <c r="U124" s="19" t="str" cm="1">
        <f t="array" ref="U124">IF(Q124="","",IF($U$11="Bester",LARGE(Q124:T124,1),IF(AND(S124="",T124=""),"",SUM(LARGE(Q124:T124,{1;2;3})))))</f>
        <v/>
      </c>
      <c r="V124" s="140" t="str">
        <f t="shared" si="20"/>
        <v/>
      </c>
      <c r="W124" s="17"/>
      <c r="X124" s="140" t="str">
        <f t="shared" si="21"/>
        <v/>
      </c>
      <c r="Y124" s="21"/>
      <c r="Z124" s="26" t="str">
        <f t="shared" si="14"/>
        <v/>
      </c>
      <c r="AA124" s="27" t="str">
        <f t="shared" si="15"/>
        <v/>
      </c>
      <c r="AB124" s="27" t="str">
        <f t="shared" si="16"/>
        <v/>
      </c>
      <c r="AC124" s="25" t="str">
        <f t="shared" si="22"/>
        <v/>
      </c>
      <c r="AD124" s="19" t="str">
        <f t="shared" si="23"/>
        <v/>
      </c>
      <c r="AE124" s="142" t="str">
        <f t="shared" si="24"/>
        <v/>
      </c>
      <c r="AF124" s="28" t="str">
        <f t="shared" si="25"/>
        <v/>
      </c>
      <c r="AG124" s="29" t="str">
        <f t="shared" si="26"/>
        <v/>
      </c>
      <c r="AH124" s="30" t="str">
        <f t="shared" si="27"/>
        <v/>
      </c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  <c r="AV124" s="6"/>
      <c r="AW124" s="6"/>
    </row>
    <row r="125" spans="2:49" ht="18" customHeight="1" x14ac:dyDescent="0.2">
      <c r="B125" s="106">
        <v>114</v>
      </c>
      <c r="C125" s="153"/>
      <c r="D125" s="184"/>
      <c r="E125" s="184"/>
      <c r="F125" s="184"/>
      <c r="G125" s="165" t="str">
        <f t="shared" si="17"/>
        <v/>
      </c>
      <c r="H125" s="48"/>
      <c r="I125" s="17"/>
      <c r="J125" s="140" t="str">
        <f t="shared" si="18"/>
        <v/>
      </c>
      <c r="K125" s="112"/>
      <c r="L125" s="114"/>
      <c r="M125" s="114"/>
      <c r="N125" s="114"/>
      <c r="O125" s="18" t="str" cm="1">
        <f t="array" ref="O125">IF(K125="","",IF($O$11="Bester",LARGE(K125:N125,1),IF(AND(M125="",N125=""),"",SUM(LARGE(K125:N125,{1;2;3})))))</f>
        <v/>
      </c>
      <c r="P125" s="140" t="str">
        <f t="shared" si="19"/>
        <v/>
      </c>
      <c r="Q125" s="112"/>
      <c r="R125" s="114"/>
      <c r="S125" s="114"/>
      <c r="T125" s="114"/>
      <c r="U125" s="19" t="str" cm="1">
        <f t="array" ref="U125">IF(Q125="","",IF($U$11="Bester",LARGE(Q125:T125,1),IF(AND(S125="",T125=""),"",SUM(LARGE(Q125:T125,{1;2;3})))))</f>
        <v/>
      </c>
      <c r="V125" s="140" t="str">
        <f t="shared" si="20"/>
        <v/>
      </c>
      <c r="W125" s="17"/>
      <c r="X125" s="140" t="str">
        <f t="shared" si="21"/>
        <v/>
      </c>
      <c r="Y125" s="21"/>
      <c r="Z125" s="26" t="str">
        <f t="shared" si="14"/>
        <v/>
      </c>
      <c r="AA125" s="27" t="str">
        <f t="shared" si="15"/>
        <v/>
      </c>
      <c r="AB125" s="27" t="str">
        <f t="shared" si="16"/>
        <v/>
      </c>
      <c r="AC125" s="25" t="str">
        <f t="shared" si="22"/>
        <v/>
      </c>
      <c r="AD125" s="19" t="str">
        <f t="shared" si="23"/>
        <v/>
      </c>
      <c r="AE125" s="142" t="str">
        <f t="shared" si="24"/>
        <v/>
      </c>
      <c r="AF125" s="28" t="str">
        <f t="shared" si="25"/>
        <v/>
      </c>
      <c r="AG125" s="29" t="str">
        <f t="shared" si="26"/>
        <v/>
      </c>
      <c r="AH125" s="30" t="str">
        <f t="shared" si="27"/>
        <v/>
      </c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  <c r="AV125" s="6"/>
      <c r="AW125" s="6"/>
    </row>
    <row r="126" spans="2:49" ht="18" customHeight="1" x14ac:dyDescent="0.2">
      <c r="B126" s="106">
        <v>115</v>
      </c>
      <c r="C126" s="153"/>
      <c r="D126" s="184"/>
      <c r="E126" s="184"/>
      <c r="F126" s="184"/>
      <c r="G126" s="165" t="str">
        <f t="shared" si="17"/>
        <v/>
      </c>
      <c r="H126" s="48"/>
      <c r="I126" s="17"/>
      <c r="J126" s="140" t="str">
        <f t="shared" si="18"/>
        <v/>
      </c>
      <c r="K126" s="112"/>
      <c r="L126" s="114"/>
      <c r="M126" s="114"/>
      <c r="N126" s="114"/>
      <c r="O126" s="18" t="str" cm="1">
        <f t="array" ref="O126">IF(K126="","",IF($O$11="Bester",LARGE(K126:N126,1),IF(AND(M126="",N126=""),"",SUM(LARGE(K126:N126,{1;2;3})))))</f>
        <v/>
      </c>
      <c r="P126" s="140" t="str">
        <f t="shared" si="19"/>
        <v/>
      </c>
      <c r="Q126" s="112"/>
      <c r="R126" s="114"/>
      <c r="S126" s="114"/>
      <c r="T126" s="114"/>
      <c r="U126" s="19" t="str" cm="1">
        <f t="array" ref="U126">IF(Q126="","",IF($U$11="Bester",LARGE(Q126:T126,1),IF(AND(S126="",T126=""),"",SUM(LARGE(Q126:T126,{1;2;3})))))</f>
        <v/>
      </c>
      <c r="V126" s="140" t="str">
        <f t="shared" si="20"/>
        <v/>
      </c>
      <c r="W126" s="17"/>
      <c r="X126" s="140" t="str">
        <f t="shared" si="21"/>
        <v/>
      </c>
      <c r="Y126" s="21"/>
      <c r="Z126" s="26" t="str">
        <f t="shared" si="14"/>
        <v/>
      </c>
      <c r="AA126" s="27" t="str">
        <f t="shared" si="15"/>
        <v/>
      </c>
      <c r="AB126" s="27" t="str">
        <f t="shared" si="16"/>
        <v/>
      </c>
      <c r="AC126" s="25" t="str">
        <f t="shared" si="22"/>
        <v/>
      </c>
      <c r="AD126" s="19" t="str">
        <f t="shared" si="23"/>
        <v/>
      </c>
      <c r="AE126" s="142" t="str">
        <f t="shared" si="24"/>
        <v/>
      </c>
      <c r="AF126" s="28" t="str">
        <f t="shared" si="25"/>
        <v/>
      </c>
      <c r="AG126" s="29" t="str">
        <f t="shared" si="26"/>
        <v/>
      </c>
      <c r="AH126" s="30" t="str">
        <f t="shared" si="27"/>
        <v/>
      </c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  <c r="AV126" s="6"/>
      <c r="AW126" s="6"/>
    </row>
    <row r="127" spans="2:49" ht="18" customHeight="1" x14ac:dyDescent="0.2">
      <c r="B127" s="106">
        <v>116</v>
      </c>
      <c r="C127" s="153"/>
      <c r="D127" s="184"/>
      <c r="E127" s="184"/>
      <c r="F127" s="184"/>
      <c r="G127" s="165" t="str">
        <f t="shared" si="17"/>
        <v/>
      </c>
      <c r="H127" s="48"/>
      <c r="I127" s="17"/>
      <c r="J127" s="140" t="str">
        <f t="shared" si="18"/>
        <v/>
      </c>
      <c r="K127" s="112"/>
      <c r="L127" s="114"/>
      <c r="M127" s="114"/>
      <c r="N127" s="114"/>
      <c r="O127" s="18" t="str" cm="1">
        <f t="array" ref="O127">IF(K127="","",IF($O$11="Bester",LARGE(K127:N127,1),IF(AND(M127="",N127=""),"",SUM(LARGE(K127:N127,{1;2;3})))))</f>
        <v/>
      </c>
      <c r="P127" s="140" t="str">
        <f t="shared" si="19"/>
        <v/>
      </c>
      <c r="Q127" s="112"/>
      <c r="R127" s="114"/>
      <c r="S127" s="114"/>
      <c r="T127" s="114"/>
      <c r="U127" s="19" t="str" cm="1">
        <f t="array" ref="U127">IF(Q127="","",IF($U$11="Bester",LARGE(Q127:T127,1),IF(AND(S127="",T127=""),"",SUM(LARGE(Q127:T127,{1;2;3})))))</f>
        <v/>
      </c>
      <c r="V127" s="140" t="str">
        <f t="shared" si="20"/>
        <v/>
      </c>
      <c r="W127" s="17"/>
      <c r="X127" s="140" t="str">
        <f t="shared" si="21"/>
        <v/>
      </c>
      <c r="Y127" s="21"/>
      <c r="Z127" s="26" t="str">
        <f t="shared" si="14"/>
        <v/>
      </c>
      <c r="AA127" s="27" t="str">
        <f t="shared" si="15"/>
        <v/>
      </c>
      <c r="AB127" s="27" t="str">
        <f t="shared" si="16"/>
        <v/>
      </c>
      <c r="AC127" s="25" t="str">
        <f t="shared" si="22"/>
        <v/>
      </c>
      <c r="AD127" s="19" t="str">
        <f t="shared" si="23"/>
        <v/>
      </c>
      <c r="AE127" s="142" t="str">
        <f t="shared" si="24"/>
        <v/>
      </c>
      <c r="AF127" s="28" t="str">
        <f t="shared" si="25"/>
        <v/>
      </c>
      <c r="AG127" s="29" t="str">
        <f t="shared" si="26"/>
        <v/>
      </c>
      <c r="AH127" s="30" t="str">
        <f t="shared" si="27"/>
        <v/>
      </c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  <c r="AV127" s="6"/>
      <c r="AW127" s="6"/>
    </row>
    <row r="128" spans="2:49" ht="18" customHeight="1" x14ac:dyDescent="0.2">
      <c r="B128" s="106">
        <v>117</v>
      </c>
      <c r="C128" s="153"/>
      <c r="D128" s="184"/>
      <c r="E128" s="184"/>
      <c r="F128" s="184"/>
      <c r="G128" s="165" t="str">
        <f t="shared" si="17"/>
        <v/>
      </c>
      <c r="H128" s="48"/>
      <c r="I128" s="17"/>
      <c r="J128" s="140" t="str">
        <f t="shared" si="18"/>
        <v/>
      </c>
      <c r="K128" s="112"/>
      <c r="L128" s="114"/>
      <c r="M128" s="114"/>
      <c r="N128" s="114"/>
      <c r="O128" s="18" t="str" cm="1">
        <f t="array" ref="O128">IF(K128="","",IF($O$11="Bester",LARGE(K128:N128,1),IF(AND(M128="",N128=""),"",SUM(LARGE(K128:N128,{1;2;3})))))</f>
        <v/>
      </c>
      <c r="P128" s="140" t="str">
        <f t="shared" si="19"/>
        <v/>
      </c>
      <c r="Q128" s="112"/>
      <c r="R128" s="114"/>
      <c r="S128" s="114"/>
      <c r="T128" s="114"/>
      <c r="U128" s="19" t="str" cm="1">
        <f t="array" ref="U128">IF(Q128="","",IF($U$11="Bester",LARGE(Q128:T128,1),IF(AND(S128="",T128=""),"",SUM(LARGE(Q128:T128,{1;2;3})))))</f>
        <v/>
      </c>
      <c r="V128" s="140" t="str">
        <f t="shared" si="20"/>
        <v/>
      </c>
      <c r="W128" s="17"/>
      <c r="X128" s="140" t="str">
        <f t="shared" si="21"/>
        <v/>
      </c>
      <c r="Y128" s="21"/>
      <c r="Z128" s="26" t="str">
        <f t="shared" si="14"/>
        <v/>
      </c>
      <c r="AA128" s="27" t="str">
        <f t="shared" si="15"/>
        <v/>
      </c>
      <c r="AB128" s="27" t="str">
        <f t="shared" si="16"/>
        <v/>
      </c>
      <c r="AC128" s="25" t="str">
        <f t="shared" si="22"/>
        <v/>
      </c>
      <c r="AD128" s="19" t="str">
        <f t="shared" si="23"/>
        <v/>
      </c>
      <c r="AE128" s="142" t="str">
        <f t="shared" si="24"/>
        <v/>
      </c>
      <c r="AF128" s="28" t="str">
        <f t="shared" si="25"/>
        <v/>
      </c>
      <c r="AG128" s="29" t="str">
        <f t="shared" si="26"/>
        <v/>
      </c>
      <c r="AH128" s="30" t="str">
        <f t="shared" si="27"/>
        <v/>
      </c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  <c r="AV128" s="6"/>
      <c r="AW128" s="6"/>
    </row>
    <row r="129" spans="2:49" ht="18" customHeight="1" x14ac:dyDescent="0.2">
      <c r="B129" s="106">
        <v>118</v>
      </c>
      <c r="C129" s="153"/>
      <c r="D129" s="184"/>
      <c r="E129" s="184"/>
      <c r="F129" s="184"/>
      <c r="G129" s="165" t="str">
        <f t="shared" si="17"/>
        <v/>
      </c>
      <c r="H129" s="48"/>
      <c r="I129" s="17"/>
      <c r="J129" s="140" t="str">
        <f t="shared" si="18"/>
        <v/>
      </c>
      <c r="K129" s="112"/>
      <c r="L129" s="114"/>
      <c r="M129" s="114"/>
      <c r="N129" s="114"/>
      <c r="O129" s="18" t="str" cm="1">
        <f t="array" ref="O129">IF(K129="","",IF($O$11="Bester",LARGE(K129:N129,1),IF(AND(M129="",N129=""),"",SUM(LARGE(K129:N129,{1;2;3})))))</f>
        <v/>
      </c>
      <c r="P129" s="140" t="str">
        <f t="shared" si="19"/>
        <v/>
      </c>
      <c r="Q129" s="112"/>
      <c r="R129" s="114"/>
      <c r="S129" s="114"/>
      <c r="T129" s="114"/>
      <c r="U129" s="19" t="str" cm="1">
        <f t="array" ref="U129">IF(Q129="","",IF($U$11="Bester",LARGE(Q129:T129,1),IF(AND(S129="",T129=""),"",SUM(LARGE(Q129:T129,{1;2;3})))))</f>
        <v/>
      </c>
      <c r="V129" s="140" t="str">
        <f t="shared" si="20"/>
        <v/>
      </c>
      <c r="W129" s="17"/>
      <c r="X129" s="140" t="str">
        <f t="shared" si="21"/>
        <v/>
      </c>
      <c r="Y129" s="21"/>
      <c r="Z129" s="26" t="str">
        <f t="shared" si="14"/>
        <v/>
      </c>
      <c r="AA129" s="27" t="str">
        <f t="shared" si="15"/>
        <v/>
      </c>
      <c r="AB129" s="27" t="str">
        <f t="shared" si="16"/>
        <v/>
      </c>
      <c r="AC129" s="25" t="str">
        <f t="shared" si="22"/>
        <v/>
      </c>
      <c r="AD129" s="19" t="str">
        <f t="shared" si="23"/>
        <v/>
      </c>
      <c r="AE129" s="142" t="str">
        <f t="shared" si="24"/>
        <v/>
      </c>
      <c r="AF129" s="28" t="str">
        <f t="shared" si="25"/>
        <v/>
      </c>
      <c r="AG129" s="29" t="str">
        <f t="shared" si="26"/>
        <v/>
      </c>
      <c r="AH129" s="30" t="str">
        <f t="shared" si="27"/>
        <v/>
      </c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  <c r="AV129" s="6"/>
      <c r="AW129" s="6"/>
    </row>
    <row r="130" spans="2:49" ht="18" customHeight="1" x14ac:dyDescent="0.2">
      <c r="B130" s="106">
        <v>119</v>
      </c>
      <c r="C130" s="153"/>
      <c r="D130" s="184"/>
      <c r="E130" s="184"/>
      <c r="F130" s="184"/>
      <c r="G130" s="165" t="str">
        <f t="shared" si="17"/>
        <v/>
      </c>
      <c r="H130" s="48"/>
      <c r="I130" s="17"/>
      <c r="J130" s="140" t="str">
        <f t="shared" si="18"/>
        <v/>
      </c>
      <c r="K130" s="112"/>
      <c r="L130" s="114"/>
      <c r="M130" s="114"/>
      <c r="N130" s="114"/>
      <c r="O130" s="18" t="str" cm="1">
        <f t="array" ref="O130">IF(K130="","",IF($O$11="Bester",LARGE(K130:N130,1),IF(AND(M130="",N130=""),"",SUM(LARGE(K130:N130,{1;2;3})))))</f>
        <v/>
      </c>
      <c r="P130" s="140" t="str">
        <f t="shared" si="19"/>
        <v/>
      </c>
      <c r="Q130" s="112"/>
      <c r="R130" s="114"/>
      <c r="S130" s="114"/>
      <c r="T130" s="114"/>
      <c r="U130" s="19" t="str" cm="1">
        <f t="array" ref="U130">IF(Q130="","",IF($U$11="Bester",LARGE(Q130:T130,1),IF(AND(S130="",T130=""),"",SUM(LARGE(Q130:T130,{1;2;3})))))</f>
        <v/>
      </c>
      <c r="V130" s="140" t="str">
        <f t="shared" si="20"/>
        <v/>
      </c>
      <c r="W130" s="17"/>
      <c r="X130" s="140" t="str">
        <f t="shared" si="21"/>
        <v/>
      </c>
      <c r="Y130" s="21"/>
      <c r="Z130" s="26" t="str">
        <f t="shared" si="14"/>
        <v/>
      </c>
      <c r="AA130" s="27" t="str">
        <f t="shared" si="15"/>
        <v/>
      </c>
      <c r="AB130" s="27" t="str">
        <f t="shared" si="16"/>
        <v/>
      </c>
      <c r="AC130" s="25" t="str">
        <f t="shared" si="22"/>
        <v/>
      </c>
      <c r="AD130" s="19" t="str">
        <f t="shared" si="23"/>
        <v/>
      </c>
      <c r="AE130" s="142" t="str">
        <f t="shared" si="24"/>
        <v/>
      </c>
      <c r="AF130" s="28" t="str">
        <f t="shared" si="25"/>
        <v/>
      </c>
      <c r="AG130" s="29" t="str">
        <f t="shared" si="26"/>
        <v/>
      </c>
      <c r="AH130" s="30" t="str">
        <f t="shared" si="27"/>
        <v/>
      </c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  <c r="AV130" s="6"/>
      <c r="AW130" s="6"/>
    </row>
    <row r="131" spans="2:49" ht="18" customHeight="1" x14ac:dyDescent="0.2">
      <c r="B131" s="106">
        <v>120</v>
      </c>
      <c r="C131" s="153"/>
      <c r="D131" s="184"/>
      <c r="E131" s="184"/>
      <c r="F131" s="184"/>
      <c r="G131" s="165" t="str">
        <f t="shared" si="17"/>
        <v/>
      </c>
      <c r="H131" s="48"/>
      <c r="I131" s="17"/>
      <c r="J131" s="140" t="str">
        <f t="shared" si="18"/>
        <v/>
      </c>
      <c r="K131" s="112"/>
      <c r="L131" s="114"/>
      <c r="M131" s="114"/>
      <c r="N131" s="114"/>
      <c r="O131" s="18" t="str" cm="1">
        <f t="array" ref="O131">IF(K131="","",IF($O$11="Bester",LARGE(K131:N131,1),IF(AND(M131="",N131=""),"",SUM(LARGE(K131:N131,{1;2;3})))))</f>
        <v/>
      </c>
      <c r="P131" s="140" t="str">
        <f t="shared" si="19"/>
        <v/>
      </c>
      <c r="Q131" s="112"/>
      <c r="R131" s="114"/>
      <c r="S131" s="114"/>
      <c r="T131" s="114"/>
      <c r="U131" s="19" t="str" cm="1">
        <f t="array" ref="U131">IF(Q131="","",IF($U$11="Bester",LARGE(Q131:T131,1),IF(AND(S131="",T131=""),"",SUM(LARGE(Q131:T131,{1;2;3})))))</f>
        <v/>
      </c>
      <c r="V131" s="140" t="str">
        <f t="shared" si="20"/>
        <v/>
      </c>
      <c r="W131" s="17"/>
      <c r="X131" s="140" t="str">
        <f t="shared" si="21"/>
        <v/>
      </c>
      <c r="Y131" s="21"/>
      <c r="Z131" s="26" t="str">
        <f t="shared" si="14"/>
        <v/>
      </c>
      <c r="AA131" s="27" t="str">
        <f t="shared" si="15"/>
        <v/>
      </c>
      <c r="AB131" s="27" t="str">
        <f t="shared" si="16"/>
        <v/>
      </c>
      <c r="AC131" s="25" t="str">
        <f t="shared" si="22"/>
        <v/>
      </c>
      <c r="AD131" s="19" t="str">
        <f t="shared" si="23"/>
        <v/>
      </c>
      <c r="AE131" s="142" t="str">
        <f t="shared" si="24"/>
        <v/>
      </c>
      <c r="AF131" s="28" t="str">
        <f t="shared" si="25"/>
        <v/>
      </c>
      <c r="AG131" s="29" t="str">
        <f t="shared" si="26"/>
        <v/>
      </c>
      <c r="AH131" s="30" t="str">
        <f t="shared" si="27"/>
        <v/>
      </c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  <c r="AV131" s="6"/>
      <c r="AW131" s="6"/>
    </row>
    <row r="132" spans="2:49" ht="18" customHeight="1" x14ac:dyDescent="0.2">
      <c r="B132" s="106">
        <v>121</v>
      </c>
      <c r="C132" s="153"/>
      <c r="D132" s="184"/>
      <c r="E132" s="184"/>
      <c r="F132" s="184"/>
      <c r="G132" s="165" t="str">
        <f t="shared" si="17"/>
        <v/>
      </c>
      <c r="H132" s="48"/>
      <c r="I132" s="17"/>
      <c r="J132" s="140" t="str">
        <f t="shared" si="18"/>
        <v/>
      </c>
      <c r="K132" s="112"/>
      <c r="L132" s="114"/>
      <c r="M132" s="114"/>
      <c r="N132" s="114"/>
      <c r="O132" s="18" t="str" cm="1">
        <f t="array" ref="O132">IF(K132="","",IF($O$11="Bester",LARGE(K132:N132,1),IF(AND(M132="",N132=""),"",SUM(LARGE(K132:N132,{1;2;3})))))</f>
        <v/>
      </c>
      <c r="P132" s="140" t="str">
        <f t="shared" si="19"/>
        <v/>
      </c>
      <c r="Q132" s="112"/>
      <c r="R132" s="114"/>
      <c r="S132" s="114"/>
      <c r="T132" s="114"/>
      <c r="U132" s="19" t="str" cm="1">
        <f t="array" ref="U132">IF(Q132="","",IF($U$11="Bester",LARGE(Q132:T132,1),IF(AND(S132="",T132=""),"",SUM(LARGE(Q132:T132,{1;2;3})))))</f>
        <v/>
      </c>
      <c r="V132" s="140" t="str">
        <f t="shared" si="20"/>
        <v/>
      </c>
      <c r="W132" s="17"/>
      <c r="X132" s="140" t="str">
        <f t="shared" si="21"/>
        <v/>
      </c>
      <c r="Y132" s="21"/>
      <c r="Z132" s="26" t="str">
        <f t="shared" si="14"/>
        <v/>
      </c>
      <c r="AA132" s="27" t="str">
        <f t="shared" si="15"/>
        <v/>
      </c>
      <c r="AB132" s="27" t="str">
        <f t="shared" si="16"/>
        <v/>
      </c>
      <c r="AC132" s="25" t="str">
        <f t="shared" si="22"/>
        <v/>
      </c>
      <c r="AD132" s="19" t="str">
        <f t="shared" si="23"/>
        <v/>
      </c>
      <c r="AE132" s="142" t="str">
        <f t="shared" si="24"/>
        <v/>
      </c>
      <c r="AF132" s="28" t="str">
        <f t="shared" si="25"/>
        <v/>
      </c>
      <c r="AG132" s="29" t="str">
        <f t="shared" si="26"/>
        <v/>
      </c>
      <c r="AH132" s="30" t="str">
        <f t="shared" si="27"/>
        <v/>
      </c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  <c r="AV132" s="6"/>
      <c r="AW132" s="6"/>
    </row>
    <row r="133" spans="2:49" ht="18" customHeight="1" x14ac:dyDescent="0.2">
      <c r="B133" s="106">
        <v>122</v>
      </c>
      <c r="C133" s="153"/>
      <c r="D133" s="184"/>
      <c r="E133" s="184"/>
      <c r="F133" s="184"/>
      <c r="G133" s="165" t="str">
        <f t="shared" si="17"/>
        <v/>
      </c>
      <c r="H133" s="48"/>
      <c r="I133" s="17"/>
      <c r="J133" s="140" t="str">
        <f t="shared" si="18"/>
        <v/>
      </c>
      <c r="K133" s="112"/>
      <c r="L133" s="114"/>
      <c r="M133" s="114"/>
      <c r="N133" s="114"/>
      <c r="O133" s="18" t="str" cm="1">
        <f t="array" ref="O133">IF(K133="","",IF($O$11="Bester",LARGE(K133:N133,1),IF(AND(M133="",N133=""),"",SUM(LARGE(K133:N133,{1;2;3})))))</f>
        <v/>
      </c>
      <c r="P133" s="140" t="str">
        <f t="shared" si="19"/>
        <v/>
      </c>
      <c r="Q133" s="112"/>
      <c r="R133" s="114"/>
      <c r="S133" s="114"/>
      <c r="T133" s="114"/>
      <c r="U133" s="19" t="str" cm="1">
        <f t="array" ref="U133">IF(Q133="","",IF($U$11="Bester",LARGE(Q133:T133,1),IF(AND(S133="",T133=""),"",SUM(LARGE(Q133:T133,{1;2;3})))))</f>
        <v/>
      </c>
      <c r="V133" s="140" t="str">
        <f t="shared" si="20"/>
        <v/>
      </c>
      <c r="W133" s="17"/>
      <c r="X133" s="140" t="str">
        <f t="shared" si="21"/>
        <v/>
      </c>
      <c r="Y133" s="21"/>
      <c r="Z133" s="26" t="str">
        <f t="shared" si="14"/>
        <v/>
      </c>
      <c r="AA133" s="27" t="str">
        <f t="shared" si="15"/>
        <v/>
      </c>
      <c r="AB133" s="27" t="str">
        <f t="shared" si="16"/>
        <v/>
      </c>
      <c r="AC133" s="25" t="str">
        <f t="shared" si="22"/>
        <v/>
      </c>
      <c r="AD133" s="19" t="str">
        <f t="shared" si="23"/>
        <v/>
      </c>
      <c r="AE133" s="142" t="str">
        <f t="shared" si="24"/>
        <v/>
      </c>
      <c r="AF133" s="28" t="str">
        <f t="shared" si="25"/>
        <v/>
      </c>
      <c r="AG133" s="29" t="str">
        <f t="shared" si="26"/>
        <v/>
      </c>
      <c r="AH133" s="30" t="str">
        <f t="shared" si="27"/>
        <v/>
      </c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  <c r="AV133" s="6"/>
      <c r="AW133" s="6"/>
    </row>
    <row r="134" spans="2:49" ht="18" customHeight="1" x14ac:dyDescent="0.2">
      <c r="B134" s="106">
        <v>123</v>
      </c>
      <c r="C134" s="153"/>
      <c r="D134" s="184"/>
      <c r="E134" s="184"/>
      <c r="F134" s="184"/>
      <c r="G134" s="165" t="str">
        <f t="shared" si="17"/>
        <v/>
      </c>
      <c r="H134" s="48"/>
      <c r="I134" s="17"/>
      <c r="J134" s="140" t="str">
        <f t="shared" si="18"/>
        <v/>
      </c>
      <c r="K134" s="112"/>
      <c r="L134" s="114"/>
      <c r="M134" s="114"/>
      <c r="N134" s="114"/>
      <c r="O134" s="18" t="str" cm="1">
        <f t="array" ref="O134">IF(K134="","",IF($O$11="Bester",LARGE(K134:N134,1),IF(AND(M134="",N134=""),"",SUM(LARGE(K134:N134,{1;2;3})))))</f>
        <v/>
      </c>
      <c r="P134" s="140" t="str">
        <f t="shared" si="19"/>
        <v/>
      </c>
      <c r="Q134" s="112"/>
      <c r="R134" s="114"/>
      <c r="S134" s="114"/>
      <c r="T134" s="114"/>
      <c r="U134" s="19" t="str" cm="1">
        <f t="array" ref="U134">IF(Q134="","",IF($U$11="Bester",LARGE(Q134:T134,1),IF(AND(S134="",T134=""),"",SUM(LARGE(Q134:T134,{1;2;3})))))</f>
        <v/>
      </c>
      <c r="V134" s="140" t="str">
        <f t="shared" si="20"/>
        <v/>
      </c>
      <c r="W134" s="17"/>
      <c r="X134" s="140" t="str">
        <f t="shared" si="21"/>
        <v/>
      </c>
      <c r="Y134" s="21"/>
      <c r="Z134" s="26" t="str">
        <f t="shared" si="14"/>
        <v/>
      </c>
      <c r="AA134" s="27" t="str">
        <f t="shared" si="15"/>
        <v/>
      </c>
      <c r="AB134" s="27" t="str">
        <f t="shared" si="16"/>
        <v/>
      </c>
      <c r="AC134" s="25" t="str">
        <f t="shared" si="22"/>
        <v/>
      </c>
      <c r="AD134" s="19" t="str">
        <f t="shared" si="23"/>
        <v/>
      </c>
      <c r="AE134" s="142" t="str">
        <f t="shared" si="24"/>
        <v/>
      </c>
      <c r="AF134" s="28" t="str">
        <f t="shared" si="25"/>
        <v/>
      </c>
      <c r="AG134" s="29" t="str">
        <f t="shared" si="26"/>
        <v/>
      </c>
      <c r="AH134" s="30" t="str">
        <f t="shared" si="27"/>
        <v/>
      </c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  <c r="AV134" s="6"/>
      <c r="AW134" s="6"/>
    </row>
    <row r="135" spans="2:49" ht="18" customHeight="1" x14ac:dyDescent="0.2">
      <c r="B135" s="106">
        <v>124</v>
      </c>
      <c r="C135" s="153"/>
      <c r="D135" s="184"/>
      <c r="E135" s="184"/>
      <c r="F135" s="184"/>
      <c r="G135" s="165" t="str">
        <f t="shared" si="17"/>
        <v/>
      </c>
      <c r="H135" s="48"/>
      <c r="I135" s="17"/>
      <c r="J135" s="140" t="str">
        <f t="shared" si="18"/>
        <v/>
      </c>
      <c r="K135" s="112"/>
      <c r="L135" s="114"/>
      <c r="M135" s="114"/>
      <c r="N135" s="114"/>
      <c r="O135" s="18" t="str" cm="1">
        <f t="array" ref="O135">IF(K135="","",IF($O$11="Bester",LARGE(K135:N135,1),IF(AND(M135="",N135=""),"",SUM(LARGE(K135:N135,{1;2;3})))))</f>
        <v/>
      </c>
      <c r="P135" s="140" t="str">
        <f t="shared" si="19"/>
        <v/>
      </c>
      <c r="Q135" s="112"/>
      <c r="R135" s="114"/>
      <c r="S135" s="114"/>
      <c r="T135" s="114"/>
      <c r="U135" s="19" t="str" cm="1">
        <f t="array" ref="U135">IF(Q135="","",IF($U$11="Bester",LARGE(Q135:T135,1),IF(AND(S135="",T135=""),"",SUM(LARGE(Q135:T135,{1;2;3})))))</f>
        <v/>
      </c>
      <c r="V135" s="140" t="str">
        <f t="shared" si="20"/>
        <v/>
      </c>
      <c r="W135" s="17"/>
      <c r="X135" s="140" t="str">
        <f t="shared" si="21"/>
        <v/>
      </c>
      <c r="Y135" s="21"/>
      <c r="Z135" s="26" t="str">
        <f t="shared" si="14"/>
        <v/>
      </c>
      <c r="AA135" s="27" t="str">
        <f t="shared" si="15"/>
        <v/>
      </c>
      <c r="AB135" s="27" t="str">
        <f t="shared" si="16"/>
        <v/>
      </c>
      <c r="AC135" s="25" t="str">
        <f t="shared" si="22"/>
        <v/>
      </c>
      <c r="AD135" s="19" t="str">
        <f t="shared" si="23"/>
        <v/>
      </c>
      <c r="AE135" s="142" t="str">
        <f t="shared" si="24"/>
        <v/>
      </c>
      <c r="AF135" s="28" t="str">
        <f t="shared" si="25"/>
        <v/>
      </c>
      <c r="AG135" s="29" t="str">
        <f t="shared" si="26"/>
        <v/>
      </c>
      <c r="AH135" s="30" t="str">
        <f t="shared" si="27"/>
        <v/>
      </c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  <c r="AV135" s="6"/>
      <c r="AW135" s="6"/>
    </row>
    <row r="136" spans="2:49" ht="18" customHeight="1" x14ac:dyDescent="0.2">
      <c r="B136" s="106">
        <v>125</v>
      </c>
      <c r="C136" s="153"/>
      <c r="D136" s="184"/>
      <c r="E136" s="184"/>
      <c r="F136" s="184"/>
      <c r="G136" s="165" t="str">
        <f t="shared" si="17"/>
        <v/>
      </c>
      <c r="H136" s="48"/>
      <c r="I136" s="17"/>
      <c r="J136" s="140" t="str">
        <f t="shared" si="18"/>
        <v/>
      </c>
      <c r="K136" s="112"/>
      <c r="L136" s="114"/>
      <c r="M136" s="114"/>
      <c r="N136" s="114"/>
      <c r="O136" s="18" t="str" cm="1">
        <f t="array" ref="O136">IF(K136="","",IF($O$11="Bester",LARGE(K136:N136,1),IF(AND(M136="",N136=""),"",SUM(LARGE(K136:N136,{1;2;3})))))</f>
        <v/>
      </c>
      <c r="P136" s="140" t="str">
        <f t="shared" si="19"/>
        <v/>
      </c>
      <c r="Q136" s="112"/>
      <c r="R136" s="114"/>
      <c r="S136" s="114"/>
      <c r="T136" s="114"/>
      <c r="U136" s="19" t="str" cm="1">
        <f t="array" ref="U136">IF(Q136="","",IF($U$11="Bester",LARGE(Q136:T136,1),IF(AND(S136="",T136=""),"",SUM(LARGE(Q136:T136,{1;2;3})))))</f>
        <v/>
      </c>
      <c r="V136" s="140" t="str">
        <f t="shared" si="20"/>
        <v/>
      </c>
      <c r="W136" s="17"/>
      <c r="X136" s="140" t="str">
        <f t="shared" si="21"/>
        <v/>
      </c>
      <c r="Y136" s="21"/>
      <c r="Z136" s="26" t="str">
        <f t="shared" si="14"/>
        <v/>
      </c>
      <c r="AA136" s="27" t="str">
        <f t="shared" si="15"/>
        <v/>
      </c>
      <c r="AB136" s="27" t="str">
        <f t="shared" si="16"/>
        <v/>
      </c>
      <c r="AC136" s="25" t="str">
        <f t="shared" si="22"/>
        <v/>
      </c>
      <c r="AD136" s="19" t="str">
        <f t="shared" si="23"/>
        <v/>
      </c>
      <c r="AE136" s="142" t="str">
        <f t="shared" si="24"/>
        <v/>
      </c>
      <c r="AF136" s="28" t="str">
        <f t="shared" si="25"/>
        <v/>
      </c>
      <c r="AG136" s="29" t="str">
        <f t="shared" si="26"/>
        <v/>
      </c>
      <c r="AH136" s="30" t="str">
        <f t="shared" si="27"/>
        <v/>
      </c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  <c r="AV136" s="6"/>
      <c r="AW136" s="6"/>
    </row>
    <row r="137" spans="2:49" ht="18" customHeight="1" x14ac:dyDescent="0.2">
      <c r="B137" s="106">
        <v>126</v>
      </c>
      <c r="C137" s="153"/>
      <c r="D137" s="184"/>
      <c r="E137" s="184"/>
      <c r="F137" s="184"/>
      <c r="G137" s="165" t="str">
        <f t="shared" si="17"/>
        <v/>
      </c>
      <c r="H137" s="48"/>
      <c r="I137" s="17"/>
      <c r="J137" s="140" t="str">
        <f t="shared" si="18"/>
        <v/>
      </c>
      <c r="K137" s="112"/>
      <c r="L137" s="114"/>
      <c r="M137" s="114"/>
      <c r="N137" s="114"/>
      <c r="O137" s="18" t="str" cm="1">
        <f t="array" ref="O137">IF(K137="","",IF($O$11="Bester",LARGE(K137:N137,1),IF(AND(M137="",N137=""),"",SUM(LARGE(K137:N137,{1;2;3})))))</f>
        <v/>
      </c>
      <c r="P137" s="140" t="str">
        <f t="shared" si="19"/>
        <v/>
      </c>
      <c r="Q137" s="112"/>
      <c r="R137" s="114"/>
      <c r="S137" s="114"/>
      <c r="T137" s="114"/>
      <c r="U137" s="19" t="str" cm="1">
        <f t="array" ref="U137">IF(Q137="","",IF($U$11="Bester",LARGE(Q137:T137,1),IF(AND(S137="",T137=""),"",SUM(LARGE(Q137:T137,{1;2;3})))))</f>
        <v/>
      </c>
      <c r="V137" s="140" t="str">
        <f t="shared" si="20"/>
        <v/>
      </c>
      <c r="W137" s="17"/>
      <c r="X137" s="140" t="str">
        <f t="shared" si="21"/>
        <v/>
      </c>
      <c r="Y137" s="21"/>
      <c r="Z137" s="26" t="str">
        <f t="shared" si="14"/>
        <v/>
      </c>
      <c r="AA137" s="27" t="str">
        <f t="shared" si="15"/>
        <v/>
      </c>
      <c r="AB137" s="27" t="str">
        <f t="shared" si="16"/>
        <v/>
      </c>
      <c r="AC137" s="25" t="str">
        <f t="shared" si="22"/>
        <v/>
      </c>
      <c r="AD137" s="19" t="str">
        <f t="shared" si="23"/>
        <v/>
      </c>
      <c r="AE137" s="142" t="str">
        <f t="shared" si="24"/>
        <v/>
      </c>
      <c r="AF137" s="28" t="str">
        <f t="shared" si="25"/>
        <v/>
      </c>
      <c r="AG137" s="29" t="str">
        <f t="shared" si="26"/>
        <v/>
      </c>
      <c r="AH137" s="30" t="str">
        <f t="shared" si="27"/>
        <v/>
      </c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  <c r="AV137" s="6"/>
      <c r="AW137" s="6"/>
    </row>
    <row r="138" spans="2:49" ht="18" customHeight="1" x14ac:dyDescent="0.2">
      <c r="B138" s="106">
        <v>127</v>
      </c>
      <c r="C138" s="153"/>
      <c r="D138" s="184"/>
      <c r="E138" s="184"/>
      <c r="F138" s="184"/>
      <c r="G138" s="165" t="str">
        <f t="shared" si="17"/>
        <v/>
      </c>
      <c r="H138" s="48"/>
      <c r="I138" s="17"/>
      <c r="J138" s="140" t="str">
        <f t="shared" si="18"/>
        <v/>
      </c>
      <c r="K138" s="112"/>
      <c r="L138" s="114"/>
      <c r="M138" s="114"/>
      <c r="N138" s="114"/>
      <c r="O138" s="18" t="str" cm="1">
        <f t="array" ref="O138">IF(K138="","",IF($O$11="Bester",LARGE(K138:N138,1),IF(AND(M138="",N138=""),"",SUM(LARGE(K138:N138,{1;2;3})))))</f>
        <v/>
      </c>
      <c r="P138" s="140" t="str">
        <f t="shared" si="19"/>
        <v/>
      </c>
      <c r="Q138" s="112"/>
      <c r="R138" s="114"/>
      <c r="S138" s="114"/>
      <c r="T138" s="114"/>
      <c r="U138" s="19" t="str" cm="1">
        <f t="array" ref="U138">IF(Q138="","",IF($U$11="Bester",LARGE(Q138:T138,1),IF(AND(S138="",T138=""),"",SUM(LARGE(Q138:T138,{1;2;3})))))</f>
        <v/>
      </c>
      <c r="V138" s="140" t="str">
        <f t="shared" si="20"/>
        <v/>
      </c>
      <c r="W138" s="17"/>
      <c r="X138" s="140" t="str">
        <f t="shared" si="21"/>
        <v/>
      </c>
      <c r="Y138" s="21"/>
      <c r="Z138" s="26" t="str">
        <f t="shared" si="14"/>
        <v/>
      </c>
      <c r="AA138" s="27" t="str">
        <f t="shared" si="15"/>
        <v/>
      </c>
      <c r="AB138" s="27" t="str">
        <f t="shared" si="16"/>
        <v/>
      </c>
      <c r="AC138" s="25" t="str">
        <f t="shared" si="22"/>
        <v/>
      </c>
      <c r="AD138" s="19" t="str">
        <f t="shared" si="23"/>
        <v/>
      </c>
      <c r="AE138" s="142" t="str">
        <f t="shared" si="24"/>
        <v/>
      </c>
      <c r="AF138" s="28" t="str">
        <f t="shared" si="25"/>
        <v/>
      </c>
      <c r="AG138" s="29" t="str">
        <f t="shared" si="26"/>
        <v/>
      </c>
      <c r="AH138" s="30" t="str">
        <f t="shared" si="27"/>
        <v/>
      </c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  <c r="AV138" s="6"/>
      <c r="AW138" s="6"/>
    </row>
    <row r="139" spans="2:49" ht="18" customHeight="1" x14ac:dyDescent="0.2">
      <c r="B139" s="106">
        <v>128</v>
      </c>
      <c r="C139" s="153"/>
      <c r="D139" s="184"/>
      <c r="E139" s="184"/>
      <c r="F139" s="184"/>
      <c r="G139" s="165" t="str">
        <f t="shared" si="17"/>
        <v/>
      </c>
      <c r="H139" s="48"/>
      <c r="I139" s="17"/>
      <c r="J139" s="140" t="str">
        <f t="shared" si="18"/>
        <v/>
      </c>
      <c r="K139" s="112"/>
      <c r="L139" s="114"/>
      <c r="M139" s="114"/>
      <c r="N139" s="114"/>
      <c r="O139" s="18" t="str" cm="1">
        <f t="array" ref="O139">IF(K139="","",IF($O$11="Bester",LARGE(K139:N139,1),IF(AND(M139="",N139=""),"",SUM(LARGE(K139:N139,{1;2;3})))))</f>
        <v/>
      </c>
      <c r="P139" s="140" t="str">
        <f t="shared" si="19"/>
        <v/>
      </c>
      <c r="Q139" s="112"/>
      <c r="R139" s="114"/>
      <c r="S139" s="114"/>
      <c r="T139" s="114"/>
      <c r="U139" s="19" t="str" cm="1">
        <f t="array" ref="U139">IF(Q139="","",IF($U$11="Bester",LARGE(Q139:T139,1),IF(AND(S139="",T139=""),"",SUM(LARGE(Q139:T139,{1;2;3})))))</f>
        <v/>
      </c>
      <c r="V139" s="140" t="str">
        <f t="shared" si="20"/>
        <v/>
      </c>
      <c r="W139" s="17"/>
      <c r="X139" s="140" t="str">
        <f t="shared" si="21"/>
        <v/>
      </c>
      <c r="Y139" s="21"/>
      <c r="Z139" s="26" t="str">
        <f t="shared" si="14"/>
        <v/>
      </c>
      <c r="AA139" s="27" t="str">
        <f t="shared" si="15"/>
        <v/>
      </c>
      <c r="AB139" s="27" t="str">
        <f t="shared" si="16"/>
        <v/>
      </c>
      <c r="AC139" s="25" t="str">
        <f t="shared" si="22"/>
        <v/>
      </c>
      <c r="AD139" s="19" t="str">
        <f t="shared" si="23"/>
        <v/>
      </c>
      <c r="AE139" s="142" t="str">
        <f t="shared" si="24"/>
        <v/>
      </c>
      <c r="AF139" s="28" t="str">
        <f t="shared" si="25"/>
        <v/>
      </c>
      <c r="AG139" s="29" t="str">
        <f t="shared" si="26"/>
        <v/>
      </c>
      <c r="AH139" s="30" t="str">
        <f t="shared" si="27"/>
        <v/>
      </c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  <c r="AV139" s="6"/>
      <c r="AW139" s="6"/>
    </row>
    <row r="140" spans="2:49" ht="18" customHeight="1" x14ac:dyDescent="0.2">
      <c r="B140" s="106">
        <v>129</v>
      </c>
      <c r="C140" s="153"/>
      <c r="D140" s="184"/>
      <c r="E140" s="184"/>
      <c r="F140" s="184"/>
      <c r="G140" s="165" t="str">
        <f t="shared" si="17"/>
        <v/>
      </c>
      <c r="H140" s="48"/>
      <c r="I140" s="17"/>
      <c r="J140" s="140" t="str">
        <f t="shared" si="18"/>
        <v/>
      </c>
      <c r="K140" s="112"/>
      <c r="L140" s="114"/>
      <c r="M140" s="114"/>
      <c r="N140" s="114"/>
      <c r="O140" s="18" t="str" cm="1">
        <f t="array" ref="O140">IF(K140="","",IF($O$11="Bester",LARGE(K140:N140,1),IF(AND(M140="",N140=""),"",SUM(LARGE(K140:N140,{1;2;3})))))</f>
        <v/>
      </c>
      <c r="P140" s="140" t="str">
        <f t="shared" si="19"/>
        <v/>
      </c>
      <c r="Q140" s="112"/>
      <c r="R140" s="114"/>
      <c r="S140" s="114"/>
      <c r="T140" s="114"/>
      <c r="U140" s="19" t="str" cm="1">
        <f t="array" ref="U140">IF(Q140="","",IF($U$11="Bester",LARGE(Q140:T140,1),IF(AND(S140="",T140=""),"",SUM(LARGE(Q140:T140,{1;2;3})))))</f>
        <v/>
      </c>
      <c r="V140" s="140" t="str">
        <f t="shared" si="20"/>
        <v/>
      </c>
      <c r="W140" s="17"/>
      <c r="X140" s="140" t="str">
        <f t="shared" si="21"/>
        <v/>
      </c>
      <c r="Y140" s="21"/>
      <c r="Z140" s="26" t="str">
        <f t="shared" ref="Z140:Z203" si="28">J140</f>
        <v/>
      </c>
      <c r="AA140" s="27" t="str">
        <f t="shared" ref="AA140:AA203" si="29">P140</f>
        <v/>
      </c>
      <c r="AB140" s="27" t="str">
        <f t="shared" ref="AB140:AB203" si="30">V140</f>
        <v/>
      </c>
      <c r="AC140" s="25" t="str">
        <f t="shared" si="22"/>
        <v/>
      </c>
      <c r="AD140" s="19" t="str">
        <f t="shared" si="23"/>
        <v/>
      </c>
      <c r="AE140" s="142" t="str">
        <f t="shared" si="24"/>
        <v/>
      </c>
      <c r="AF140" s="28" t="str">
        <f t="shared" si="25"/>
        <v/>
      </c>
      <c r="AG140" s="29" t="str">
        <f t="shared" si="26"/>
        <v/>
      </c>
      <c r="AH140" s="30" t="str">
        <f t="shared" si="27"/>
        <v/>
      </c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  <c r="AV140" s="6"/>
      <c r="AW140" s="6"/>
    </row>
    <row r="141" spans="2:49" ht="18" customHeight="1" x14ac:dyDescent="0.2">
      <c r="B141" s="106">
        <v>130</v>
      </c>
      <c r="C141" s="153"/>
      <c r="D141" s="184"/>
      <c r="E141" s="184"/>
      <c r="F141" s="184"/>
      <c r="G141" s="165" t="str">
        <f t="shared" ref="G141:G204" si="31">IF(AE141="","",IF(AE141&lt;AO$12,"Ehren",IF(AND(AE141&gt;=AO$12,AE141&lt;=AQ$12),"Sieger","Teiln.")))</f>
        <v/>
      </c>
      <c r="H141" s="48"/>
      <c r="I141" s="17"/>
      <c r="J141" s="140" t="str">
        <f t="shared" ref="J141:J204" si="32">IF(I141="","",RANK(I141,I$12:I$608,IF($I$11="Zeit",1,IF($I$11="Punkte",0,"Fehler"))))</f>
        <v/>
      </c>
      <c r="K141" s="112"/>
      <c r="L141" s="114"/>
      <c r="M141" s="114"/>
      <c r="N141" s="114"/>
      <c r="O141" s="18" t="str" cm="1">
        <f t="array" ref="O141">IF(K141="","",IF($O$11="Bester",LARGE(K141:N141,1),IF(AND(M141="",N141=""),"",SUM(LARGE(K141:N141,{1;2;3})))))</f>
        <v/>
      </c>
      <c r="P141" s="140" t="str">
        <f t="shared" ref="P141:P204" si="33">IF(O141="","",RANK(O141,O$12:O$608,0))</f>
        <v/>
      </c>
      <c r="Q141" s="112"/>
      <c r="R141" s="114"/>
      <c r="S141" s="114"/>
      <c r="T141" s="114"/>
      <c r="U141" s="19" t="str" cm="1">
        <f t="array" ref="U141">IF(Q141="","",IF($U$11="Bester",LARGE(Q141:T141,1),IF(AND(S141="",T141=""),"",SUM(LARGE(Q141:T141,{1;2;3})))))</f>
        <v/>
      </c>
      <c r="V141" s="140" t="str">
        <f t="shared" ref="V141:V204" si="34">IF(U141="","",RANK(U141,U$12:U$608,0))</f>
        <v/>
      </c>
      <c r="W141" s="17"/>
      <c r="X141" s="140" t="str">
        <f t="shared" ref="X141:X204" si="35">IF(W141="","",RANK(W141,W$12:W$608,IF($W$11="Zeit",1,IF($W$11="Punkte",0,"Fehler"))))</f>
        <v/>
      </c>
      <c r="Y141" s="21"/>
      <c r="Z141" s="26" t="str">
        <f t="shared" si="28"/>
        <v/>
      </c>
      <c r="AA141" s="27" t="str">
        <f t="shared" si="29"/>
        <v/>
      </c>
      <c r="AB141" s="27" t="str">
        <f t="shared" si="30"/>
        <v/>
      </c>
      <c r="AC141" s="25" t="str">
        <f t="shared" ref="AC141:AC204" si="36">X141</f>
        <v/>
      </c>
      <c r="AD141" s="19" t="str">
        <f t="shared" ref="AD141:AD204" si="37">IF(AND(Z141="",AA141="",AB141=""),"",SUM(Z141:AC141))</f>
        <v/>
      </c>
      <c r="AE141" s="142" t="str">
        <f t="shared" ref="AE141:AE204" si="38">IF(OR(AD141="",X141="",V141="",P141="",J141=""),"",RANK(AD141,AD$12:AD$608,1))</f>
        <v/>
      </c>
      <c r="AF141" s="28" t="str">
        <f t="shared" ref="AF141:AF204" si="39">IF(AE141="","",IF(AE141&lt;AO$12,"x",""))</f>
        <v/>
      </c>
      <c r="AG141" s="29" t="str">
        <f t="shared" ref="AG141:AG204" si="40">IF(AE141="","",IF(AND(AE141&gt;=AO$12,AE141&lt;=AQ$12),"x",""))</f>
        <v/>
      </c>
      <c r="AH141" s="30" t="str">
        <f t="shared" ref="AH141:AH204" si="41">IF(AE141="","",IF(AE141&gt;=AO$13,"x",""))</f>
        <v/>
      </c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  <c r="AV141" s="6"/>
      <c r="AW141" s="6"/>
    </row>
    <row r="142" spans="2:49" ht="18" customHeight="1" x14ac:dyDescent="0.2">
      <c r="B142" s="106">
        <v>131</v>
      </c>
      <c r="C142" s="153"/>
      <c r="D142" s="184"/>
      <c r="E142" s="184"/>
      <c r="F142" s="184"/>
      <c r="G142" s="165" t="str">
        <f t="shared" si="31"/>
        <v/>
      </c>
      <c r="H142" s="48"/>
      <c r="I142" s="17"/>
      <c r="J142" s="140" t="str">
        <f t="shared" si="32"/>
        <v/>
      </c>
      <c r="K142" s="112"/>
      <c r="L142" s="114"/>
      <c r="M142" s="114"/>
      <c r="N142" s="114"/>
      <c r="O142" s="18" t="str" cm="1">
        <f t="array" ref="O142">IF(K142="","",IF($O$11="Bester",LARGE(K142:N142,1),IF(AND(M142="",N142=""),"",SUM(LARGE(K142:N142,{1;2;3})))))</f>
        <v/>
      </c>
      <c r="P142" s="140" t="str">
        <f t="shared" si="33"/>
        <v/>
      </c>
      <c r="Q142" s="112"/>
      <c r="R142" s="114"/>
      <c r="S142" s="114"/>
      <c r="T142" s="114"/>
      <c r="U142" s="19" t="str" cm="1">
        <f t="array" ref="U142">IF(Q142="","",IF($U$11="Bester",LARGE(Q142:T142,1),IF(AND(S142="",T142=""),"",SUM(LARGE(Q142:T142,{1;2;3})))))</f>
        <v/>
      </c>
      <c r="V142" s="140" t="str">
        <f t="shared" si="34"/>
        <v/>
      </c>
      <c r="W142" s="17"/>
      <c r="X142" s="140" t="str">
        <f t="shared" si="35"/>
        <v/>
      </c>
      <c r="Y142" s="21"/>
      <c r="Z142" s="26" t="str">
        <f t="shared" si="28"/>
        <v/>
      </c>
      <c r="AA142" s="27" t="str">
        <f t="shared" si="29"/>
        <v/>
      </c>
      <c r="AB142" s="27" t="str">
        <f t="shared" si="30"/>
        <v/>
      </c>
      <c r="AC142" s="25" t="str">
        <f t="shared" si="36"/>
        <v/>
      </c>
      <c r="AD142" s="19" t="str">
        <f t="shared" si="37"/>
        <v/>
      </c>
      <c r="AE142" s="142" t="str">
        <f t="shared" si="38"/>
        <v/>
      </c>
      <c r="AF142" s="28" t="str">
        <f t="shared" si="39"/>
        <v/>
      </c>
      <c r="AG142" s="29" t="str">
        <f t="shared" si="40"/>
        <v/>
      </c>
      <c r="AH142" s="30" t="str">
        <f t="shared" si="41"/>
        <v/>
      </c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  <c r="AV142" s="6"/>
      <c r="AW142" s="6"/>
    </row>
    <row r="143" spans="2:49" ht="18" customHeight="1" x14ac:dyDescent="0.2">
      <c r="B143" s="106">
        <v>132</v>
      </c>
      <c r="C143" s="153"/>
      <c r="D143" s="184"/>
      <c r="E143" s="184"/>
      <c r="F143" s="184"/>
      <c r="G143" s="165" t="str">
        <f t="shared" si="31"/>
        <v/>
      </c>
      <c r="H143" s="48"/>
      <c r="I143" s="17"/>
      <c r="J143" s="140" t="str">
        <f t="shared" si="32"/>
        <v/>
      </c>
      <c r="K143" s="112"/>
      <c r="L143" s="114"/>
      <c r="M143" s="114"/>
      <c r="N143" s="114"/>
      <c r="O143" s="18" t="str" cm="1">
        <f t="array" ref="O143">IF(K143="","",IF($O$11="Bester",LARGE(K143:N143,1),IF(AND(M143="",N143=""),"",SUM(LARGE(K143:N143,{1;2;3})))))</f>
        <v/>
      </c>
      <c r="P143" s="140" t="str">
        <f t="shared" si="33"/>
        <v/>
      </c>
      <c r="Q143" s="112"/>
      <c r="R143" s="114"/>
      <c r="S143" s="114"/>
      <c r="T143" s="114"/>
      <c r="U143" s="19" t="str" cm="1">
        <f t="array" ref="U143">IF(Q143="","",IF($U$11="Bester",LARGE(Q143:T143,1),IF(AND(S143="",T143=""),"",SUM(LARGE(Q143:T143,{1;2;3})))))</f>
        <v/>
      </c>
      <c r="V143" s="140" t="str">
        <f t="shared" si="34"/>
        <v/>
      </c>
      <c r="W143" s="17"/>
      <c r="X143" s="140" t="str">
        <f t="shared" si="35"/>
        <v/>
      </c>
      <c r="Y143" s="21"/>
      <c r="Z143" s="26" t="str">
        <f t="shared" si="28"/>
        <v/>
      </c>
      <c r="AA143" s="27" t="str">
        <f t="shared" si="29"/>
        <v/>
      </c>
      <c r="AB143" s="27" t="str">
        <f t="shared" si="30"/>
        <v/>
      </c>
      <c r="AC143" s="25" t="str">
        <f t="shared" si="36"/>
        <v/>
      </c>
      <c r="AD143" s="19" t="str">
        <f t="shared" si="37"/>
        <v/>
      </c>
      <c r="AE143" s="142" t="str">
        <f t="shared" si="38"/>
        <v/>
      </c>
      <c r="AF143" s="28" t="str">
        <f t="shared" si="39"/>
        <v/>
      </c>
      <c r="AG143" s="29" t="str">
        <f t="shared" si="40"/>
        <v/>
      </c>
      <c r="AH143" s="30" t="str">
        <f t="shared" si="41"/>
        <v/>
      </c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  <c r="AV143" s="6"/>
      <c r="AW143" s="6"/>
    </row>
    <row r="144" spans="2:49" ht="18" customHeight="1" x14ac:dyDescent="0.2">
      <c r="B144" s="106">
        <v>133</v>
      </c>
      <c r="C144" s="153"/>
      <c r="D144" s="184"/>
      <c r="E144" s="184"/>
      <c r="F144" s="184"/>
      <c r="G144" s="165" t="str">
        <f t="shared" si="31"/>
        <v/>
      </c>
      <c r="H144" s="48"/>
      <c r="I144" s="17"/>
      <c r="J144" s="140" t="str">
        <f t="shared" si="32"/>
        <v/>
      </c>
      <c r="K144" s="112"/>
      <c r="L144" s="114"/>
      <c r="M144" s="114"/>
      <c r="N144" s="114"/>
      <c r="O144" s="18" t="str" cm="1">
        <f t="array" ref="O144">IF(K144="","",IF($O$11="Bester",LARGE(K144:N144,1),IF(AND(M144="",N144=""),"",SUM(LARGE(K144:N144,{1;2;3})))))</f>
        <v/>
      </c>
      <c r="P144" s="140" t="str">
        <f t="shared" si="33"/>
        <v/>
      </c>
      <c r="Q144" s="112"/>
      <c r="R144" s="114"/>
      <c r="S144" s="114"/>
      <c r="T144" s="114"/>
      <c r="U144" s="19" t="str" cm="1">
        <f t="array" ref="U144">IF(Q144="","",IF($U$11="Bester",LARGE(Q144:T144,1),IF(AND(S144="",T144=""),"",SUM(LARGE(Q144:T144,{1;2;3})))))</f>
        <v/>
      </c>
      <c r="V144" s="140" t="str">
        <f t="shared" si="34"/>
        <v/>
      </c>
      <c r="W144" s="17"/>
      <c r="X144" s="140" t="str">
        <f t="shared" si="35"/>
        <v/>
      </c>
      <c r="Y144" s="21"/>
      <c r="Z144" s="26" t="str">
        <f t="shared" si="28"/>
        <v/>
      </c>
      <c r="AA144" s="27" t="str">
        <f t="shared" si="29"/>
        <v/>
      </c>
      <c r="AB144" s="27" t="str">
        <f t="shared" si="30"/>
        <v/>
      </c>
      <c r="AC144" s="25" t="str">
        <f t="shared" si="36"/>
        <v/>
      </c>
      <c r="AD144" s="19" t="str">
        <f t="shared" si="37"/>
        <v/>
      </c>
      <c r="AE144" s="142" t="str">
        <f t="shared" si="38"/>
        <v/>
      </c>
      <c r="AF144" s="28" t="str">
        <f t="shared" si="39"/>
        <v/>
      </c>
      <c r="AG144" s="29" t="str">
        <f t="shared" si="40"/>
        <v/>
      </c>
      <c r="AH144" s="30" t="str">
        <f t="shared" si="41"/>
        <v/>
      </c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  <c r="AV144" s="6"/>
      <c r="AW144" s="6"/>
    </row>
    <row r="145" spans="2:49" ht="18" customHeight="1" x14ac:dyDescent="0.2">
      <c r="B145" s="106">
        <v>134</v>
      </c>
      <c r="C145" s="153"/>
      <c r="D145" s="184"/>
      <c r="E145" s="184"/>
      <c r="F145" s="184"/>
      <c r="G145" s="165" t="str">
        <f t="shared" si="31"/>
        <v/>
      </c>
      <c r="H145" s="48"/>
      <c r="I145" s="17"/>
      <c r="J145" s="140" t="str">
        <f t="shared" si="32"/>
        <v/>
      </c>
      <c r="K145" s="112"/>
      <c r="L145" s="114"/>
      <c r="M145" s="114"/>
      <c r="N145" s="114"/>
      <c r="O145" s="18" t="str" cm="1">
        <f t="array" ref="O145">IF(K145="","",IF($O$11="Bester",LARGE(K145:N145,1),IF(AND(M145="",N145=""),"",SUM(LARGE(K145:N145,{1;2;3})))))</f>
        <v/>
      </c>
      <c r="P145" s="140" t="str">
        <f t="shared" si="33"/>
        <v/>
      </c>
      <c r="Q145" s="112"/>
      <c r="R145" s="114"/>
      <c r="S145" s="114"/>
      <c r="T145" s="114"/>
      <c r="U145" s="19" t="str" cm="1">
        <f t="array" ref="U145">IF(Q145="","",IF($U$11="Bester",LARGE(Q145:T145,1),IF(AND(S145="",T145=""),"",SUM(LARGE(Q145:T145,{1;2;3})))))</f>
        <v/>
      </c>
      <c r="V145" s="140" t="str">
        <f t="shared" si="34"/>
        <v/>
      </c>
      <c r="W145" s="17"/>
      <c r="X145" s="140" t="str">
        <f t="shared" si="35"/>
        <v/>
      </c>
      <c r="Y145" s="21"/>
      <c r="Z145" s="26" t="str">
        <f t="shared" si="28"/>
        <v/>
      </c>
      <c r="AA145" s="27" t="str">
        <f t="shared" si="29"/>
        <v/>
      </c>
      <c r="AB145" s="27" t="str">
        <f t="shared" si="30"/>
        <v/>
      </c>
      <c r="AC145" s="25" t="str">
        <f t="shared" si="36"/>
        <v/>
      </c>
      <c r="AD145" s="19" t="str">
        <f t="shared" si="37"/>
        <v/>
      </c>
      <c r="AE145" s="142" t="str">
        <f t="shared" si="38"/>
        <v/>
      </c>
      <c r="AF145" s="28" t="str">
        <f t="shared" si="39"/>
        <v/>
      </c>
      <c r="AG145" s="29" t="str">
        <f t="shared" si="40"/>
        <v/>
      </c>
      <c r="AH145" s="30" t="str">
        <f t="shared" si="41"/>
        <v/>
      </c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  <c r="AV145" s="6"/>
      <c r="AW145" s="6"/>
    </row>
    <row r="146" spans="2:49" ht="18" customHeight="1" x14ac:dyDescent="0.2">
      <c r="B146" s="106">
        <v>135</v>
      </c>
      <c r="C146" s="153"/>
      <c r="D146" s="184"/>
      <c r="E146" s="184"/>
      <c r="F146" s="184"/>
      <c r="G146" s="165" t="str">
        <f t="shared" si="31"/>
        <v/>
      </c>
      <c r="H146" s="48"/>
      <c r="I146" s="17"/>
      <c r="J146" s="140" t="str">
        <f t="shared" si="32"/>
        <v/>
      </c>
      <c r="K146" s="112"/>
      <c r="L146" s="114"/>
      <c r="M146" s="114"/>
      <c r="N146" s="114"/>
      <c r="O146" s="18" t="str" cm="1">
        <f t="array" ref="O146">IF(K146="","",IF($O$11="Bester",LARGE(K146:N146,1),IF(AND(M146="",N146=""),"",SUM(LARGE(K146:N146,{1;2;3})))))</f>
        <v/>
      </c>
      <c r="P146" s="140" t="str">
        <f t="shared" si="33"/>
        <v/>
      </c>
      <c r="Q146" s="112"/>
      <c r="R146" s="114"/>
      <c r="S146" s="114"/>
      <c r="T146" s="114"/>
      <c r="U146" s="19" t="str" cm="1">
        <f t="array" ref="U146">IF(Q146="","",IF($U$11="Bester",LARGE(Q146:T146,1),IF(AND(S146="",T146=""),"",SUM(LARGE(Q146:T146,{1;2;3})))))</f>
        <v/>
      </c>
      <c r="V146" s="140" t="str">
        <f t="shared" si="34"/>
        <v/>
      </c>
      <c r="W146" s="17"/>
      <c r="X146" s="140" t="str">
        <f t="shared" si="35"/>
        <v/>
      </c>
      <c r="Y146" s="21"/>
      <c r="Z146" s="26" t="str">
        <f t="shared" si="28"/>
        <v/>
      </c>
      <c r="AA146" s="27" t="str">
        <f t="shared" si="29"/>
        <v/>
      </c>
      <c r="AB146" s="27" t="str">
        <f t="shared" si="30"/>
        <v/>
      </c>
      <c r="AC146" s="25" t="str">
        <f t="shared" si="36"/>
        <v/>
      </c>
      <c r="AD146" s="19" t="str">
        <f t="shared" si="37"/>
        <v/>
      </c>
      <c r="AE146" s="142" t="str">
        <f t="shared" si="38"/>
        <v/>
      </c>
      <c r="AF146" s="28" t="str">
        <f t="shared" si="39"/>
        <v/>
      </c>
      <c r="AG146" s="29" t="str">
        <f t="shared" si="40"/>
        <v/>
      </c>
      <c r="AH146" s="30" t="str">
        <f t="shared" si="41"/>
        <v/>
      </c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  <c r="AV146" s="6"/>
      <c r="AW146" s="6"/>
    </row>
    <row r="147" spans="2:49" ht="18" customHeight="1" x14ac:dyDescent="0.2">
      <c r="B147" s="106">
        <v>136</v>
      </c>
      <c r="C147" s="153"/>
      <c r="D147" s="184"/>
      <c r="E147" s="184"/>
      <c r="F147" s="184"/>
      <c r="G147" s="165" t="str">
        <f t="shared" si="31"/>
        <v/>
      </c>
      <c r="H147" s="48"/>
      <c r="I147" s="17"/>
      <c r="J147" s="140" t="str">
        <f t="shared" si="32"/>
        <v/>
      </c>
      <c r="K147" s="112"/>
      <c r="L147" s="114"/>
      <c r="M147" s="114"/>
      <c r="N147" s="114"/>
      <c r="O147" s="18" t="str" cm="1">
        <f t="array" ref="O147">IF(K147="","",IF($O$11="Bester",LARGE(K147:N147,1),IF(AND(M147="",N147=""),"",SUM(LARGE(K147:N147,{1;2;3})))))</f>
        <v/>
      </c>
      <c r="P147" s="140" t="str">
        <f t="shared" si="33"/>
        <v/>
      </c>
      <c r="Q147" s="112"/>
      <c r="R147" s="114"/>
      <c r="S147" s="114"/>
      <c r="T147" s="114"/>
      <c r="U147" s="19" t="str" cm="1">
        <f t="array" ref="U147">IF(Q147="","",IF($U$11="Bester",LARGE(Q147:T147,1),IF(AND(S147="",T147=""),"",SUM(LARGE(Q147:T147,{1;2;3})))))</f>
        <v/>
      </c>
      <c r="V147" s="140" t="str">
        <f t="shared" si="34"/>
        <v/>
      </c>
      <c r="W147" s="17"/>
      <c r="X147" s="140" t="str">
        <f t="shared" si="35"/>
        <v/>
      </c>
      <c r="Y147" s="21"/>
      <c r="Z147" s="26" t="str">
        <f t="shared" si="28"/>
        <v/>
      </c>
      <c r="AA147" s="27" t="str">
        <f t="shared" si="29"/>
        <v/>
      </c>
      <c r="AB147" s="27" t="str">
        <f t="shared" si="30"/>
        <v/>
      </c>
      <c r="AC147" s="25" t="str">
        <f t="shared" si="36"/>
        <v/>
      </c>
      <c r="AD147" s="19" t="str">
        <f t="shared" si="37"/>
        <v/>
      </c>
      <c r="AE147" s="142" t="str">
        <f t="shared" si="38"/>
        <v/>
      </c>
      <c r="AF147" s="28" t="str">
        <f t="shared" si="39"/>
        <v/>
      </c>
      <c r="AG147" s="29" t="str">
        <f t="shared" si="40"/>
        <v/>
      </c>
      <c r="AH147" s="30" t="str">
        <f t="shared" si="41"/>
        <v/>
      </c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  <c r="AV147" s="6"/>
      <c r="AW147" s="6"/>
    </row>
    <row r="148" spans="2:49" ht="18" customHeight="1" x14ac:dyDescent="0.2">
      <c r="B148" s="106">
        <v>137</v>
      </c>
      <c r="C148" s="153"/>
      <c r="D148" s="184"/>
      <c r="E148" s="184"/>
      <c r="F148" s="184"/>
      <c r="G148" s="165" t="str">
        <f t="shared" si="31"/>
        <v/>
      </c>
      <c r="H148" s="48"/>
      <c r="I148" s="17"/>
      <c r="J148" s="140" t="str">
        <f t="shared" si="32"/>
        <v/>
      </c>
      <c r="K148" s="112"/>
      <c r="L148" s="114"/>
      <c r="M148" s="114"/>
      <c r="N148" s="114"/>
      <c r="O148" s="18" t="str" cm="1">
        <f t="array" ref="O148">IF(K148="","",IF($O$11="Bester",LARGE(K148:N148,1),IF(AND(M148="",N148=""),"",SUM(LARGE(K148:N148,{1;2;3})))))</f>
        <v/>
      </c>
      <c r="P148" s="140" t="str">
        <f t="shared" si="33"/>
        <v/>
      </c>
      <c r="Q148" s="112"/>
      <c r="R148" s="114"/>
      <c r="S148" s="114"/>
      <c r="T148" s="114"/>
      <c r="U148" s="19" t="str" cm="1">
        <f t="array" ref="U148">IF(Q148="","",IF($U$11="Bester",LARGE(Q148:T148,1),IF(AND(S148="",T148=""),"",SUM(LARGE(Q148:T148,{1;2;3})))))</f>
        <v/>
      </c>
      <c r="V148" s="140" t="str">
        <f t="shared" si="34"/>
        <v/>
      </c>
      <c r="W148" s="17"/>
      <c r="X148" s="140" t="str">
        <f t="shared" si="35"/>
        <v/>
      </c>
      <c r="Y148" s="21"/>
      <c r="Z148" s="26" t="str">
        <f t="shared" si="28"/>
        <v/>
      </c>
      <c r="AA148" s="27" t="str">
        <f t="shared" si="29"/>
        <v/>
      </c>
      <c r="AB148" s="27" t="str">
        <f t="shared" si="30"/>
        <v/>
      </c>
      <c r="AC148" s="25" t="str">
        <f t="shared" si="36"/>
        <v/>
      </c>
      <c r="AD148" s="19" t="str">
        <f t="shared" si="37"/>
        <v/>
      </c>
      <c r="AE148" s="142" t="str">
        <f t="shared" si="38"/>
        <v/>
      </c>
      <c r="AF148" s="28" t="str">
        <f t="shared" si="39"/>
        <v/>
      </c>
      <c r="AG148" s="29" t="str">
        <f t="shared" si="40"/>
        <v/>
      </c>
      <c r="AH148" s="30" t="str">
        <f t="shared" si="41"/>
        <v/>
      </c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  <c r="AV148" s="6"/>
      <c r="AW148" s="6"/>
    </row>
    <row r="149" spans="2:49" ht="18" customHeight="1" x14ac:dyDescent="0.2">
      <c r="B149" s="106">
        <v>138</v>
      </c>
      <c r="C149" s="153"/>
      <c r="D149" s="184"/>
      <c r="E149" s="184"/>
      <c r="F149" s="184"/>
      <c r="G149" s="165" t="str">
        <f t="shared" si="31"/>
        <v/>
      </c>
      <c r="H149" s="48"/>
      <c r="I149" s="17"/>
      <c r="J149" s="140" t="str">
        <f t="shared" si="32"/>
        <v/>
      </c>
      <c r="K149" s="112"/>
      <c r="L149" s="114"/>
      <c r="M149" s="114"/>
      <c r="N149" s="114"/>
      <c r="O149" s="18" t="str" cm="1">
        <f t="array" ref="O149">IF(K149="","",IF($O$11="Bester",LARGE(K149:N149,1),IF(AND(M149="",N149=""),"",SUM(LARGE(K149:N149,{1;2;3})))))</f>
        <v/>
      </c>
      <c r="P149" s="140" t="str">
        <f t="shared" si="33"/>
        <v/>
      </c>
      <c r="Q149" s="112"/>
      <c r="R149" s="114"/>
      <c r="S149" s="114"/>
      <c r="T149" s="114"/>
      <c r="U149" s="19" t="str" cm="1">
        <f t="array" ref="U149">IF(Q149="","",IF($U$11="Bester",LARGE(Q149:T149,1),IF(AND(S149="",T149=""),"",SUM(LARGE(Q149:T149,{1;2;3})))))</f>
        <v/>
      </c>
      <c r="V149" s="140" t="str">
        <f t="shared" si="34"/>
        <v/>
      </c>
      <c r="W149" s="17"/>
      <c r="X149" s="140" t="str">
        <f t="shared" si="35"/>
        <v/>
      </c>
      <c r="Y149" s="21"/>
      <c r="Z149" s="26" t="str">
        <f t="shared" si="28"/>
        <v/>
      </c>
      <c r="AA149" s="27" t="str">
        <f t="shared" si="29"/>
        <v/>
      </c>
      <c r="AB149" s="27" t="str">
        <f t="shared" si="30"/>
        <v/>
      </c>
      <c r="AC149" s="25" t="str">
        <f t="shared" si="36"/>
        <v/>
      </c>
      <c r="AD149" s="19" t="str">
        <f t="shared" si="37"/>
        <v/>
      </c>
      <c r="AE149" s="142" t="str">
        <f t="shared" si="38"/>
        <v/>
      </c>
      <c r="AF149" s="28" t="str">
        <f t="shared" si="39"/>
        <v/>
      </c>
      <c r="AG149" s="29" t="str">
        <f t="shared" si="40"/>
        <v/>
      </c>
      <c r="AH149" s="30" t="str">
        <f t="shared" si="41"/>
        <v/>
      </c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  <c r="AV149" s="6"/>
      <c r="AW149" s="6"/>
    </row>
    <row r="150" spans="2:49" ht="18" customHeight="1" x14ac:dyDescent="0.2">
      <c r="B150" s="106">
        <v>139</v>
      </c>
      <c r="C150" s="153"/>
      <c r="D150" s="184"/>
      <c r="E150" s="184"/>
      <c r="F150" s="184"/>
      <c r="G150" s="165" t="str">
        <f t="shared" si="31"/>
        <v/>
      </c>
      <c r="H150" s="48"/>
      <c r="I150" s="17"/>
      <c r="J150" s="140" t="str">
        <f t="shared" si="32"/>
        <v/>
      </c>
      <c r="K150" s="112"/>
      <c r="L150" s="114"/>
      <c r="M150" s="114"/>
      <c r="N150" s="114"/>
      <c r="O150" s="18" t="str" cm="1">
        <f t="array" ref="O150">IF(K150="","",IF($O$11="Bester",LARGE(K150:N150,1),IF(AND(M150="",N150=""),"",SUM(LARGE(K150:N150,{1;2;3})))))</f>
        <v/>
      </c>
      <c r="P150" s="140" t="str">
        <f t="shared" si="33"/>
        <v/>
      </c>
      <c r="Q150" s="112"/>
      <c r="R150" s="114"/>
      <c r="S150" s="114"/>
      <c r="T150" s="114"/>
      <c r="U150" s="19" t="str" cm="1">
        <f t="array" ref="U150">IF(Q150="","",IF($U$11="Bester",LARGE(Q150:T150,1),IF(AND(S150="",T150=""),"",SUM(LARGE(Q150:T150,{1;2;3})))))</f>
        <v/>
      </c>
      <c r="V150" s="140" t="str">
        <f t="shared" si="34"/>
        <v/>
      </c>
      <c r="W150" s="17"/>
      <c r="X150" s="140" t="str">
        <f t="shared" si="35"/>
        <v/>
      </c>
      <c r="Y150" s="21"/>
      <c r="Z150" s="26" t="str">
        <f t="shared" si="28"/>
        <v/>
      </c>
      <c r="AA150" s="27" t="str">
        <f t="shared" si="29"/>
        <v/>
      </c>
      <c r="AB150" s="27" t="str">
        <f t="shared" si="30"/>
        <v/>
      </c>
      <c r="AC150" s="25" t="str">
        <f t="shared" si="36"/>
        <v/>
      </c>
      <c r="AD150" s="19" t="str">
        <f t="shared" si="37"/>
        <v/>
      </c>
      <c r="AE150" s="142" t="str">
        <f t="shared" si="38"/>
        <v/>
      </c>
      <c r="AF150" s="28" t="str">
        <f t="shared" si="39"/>
        <v/>
      </c>
      <c r="AG150" s="29" t="str">
        <f t="shared" si="40"/>
        <v/>
      </c>
      <c r="AH150" s="30" t="str">
        <f t="shared" si="41"/>
        <v/>
      </c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  <c r="AV150" s="6"/>
      <c r="AW150" s="6"/>
    </row>
    <row r="151" spans="2:49" ht="18" customHeight="1" x14ac:dyDescent="0.2">
      <c r="B151" s="106">
        <v>140</v>
      </c>
      <c r="C151" s="153"/>
      <c r="D151" s="184"/>
      <c r="E151" s="184"/>
      <c r="F151" s="184"/>
      <c r="G151" s="165" t="str">
        <f t="shared" si="31"/>
        <v/>
      </c>
      <c r="H151" s="48"/>
      <c r="I151" s="17"/>
      <c r="J151" s="140" t="str">
        <f t="shared" si="32"/>
        <v/>
      </c>
      <c r="K151" s="112"/>
      <c r="L151" s="114"/>
      <c r="M151" s="114"/>
      <c r="N151" s="114"/>
      <c r="O151" s="18" t="str" cm="1">
        <f t="array" ref="O151">IF(K151="","",IF($O$11="Bester",LARGE(K151:N151,1),IF(AND(M151="",N151=""),"",SUM(LARGE(K151:N151,{1;2;3})))))</f>
        <v/>
      </c>
      <c r="P151" s="140" t="str">
        <f t="shared" si="33"/>
        <v/>
      </c>
      <c r="Q151" s="112"/>
      <c r="R151" s="114"/>
      <c r="S151" s="114"/>
      <c r="T151" s="114"/>
      <c r="U151" s="19" t="str" cm="1">
        <f t="array" ref="U151">IF(Q151="","",IF($U$11="Bester",LARGE(Q151:T151,1),IF(AND(S151="",T151=""),"",SUM(LARGE(Q151:T151,{1;2;3})))))</f>
        <v/>
      </c>
      <c r="V151" s="140" t="str">
        <f t="shared" si="34"/>
        <v/>
      </c>
      <c r="W151" s="17"/>
      <c r="X151" s="140" t="str">
        <f t="shared" si="35"/>
        <v/>
      </c>
      <c r="Y151" s="21"/>
      <c r="Z151" s="26" t="str">
        <f t="shared" si="28"/>
        <v/>
      </c>
      <c r="AA151" s="27" t="str">
        <f t="shared" si="29"/>
        <v/>
      </c>
      <c r="AB151" s="27" t="str">
        <f t="shared" si="30"/>
        <v/>
      </c>
      <c r="AC151" s="25" t="str">
        <f t="shared" si="36"/>
        <v/>
      </c>
      <c r="AD151" s="19" t="str">
        <f t="shared" si="37"/>
        <v/>
      </c>
      <c r="AE151" s="142" t="str">
        <f t="shared" si="38"/>
        <v/>
      </c>
      <c r="AF151" s="28" t="str">
        <f t="shared" si="39"/>
        <v/>
      </c>
      <c r="AG151" s="29" t="str">
        <f t="shared" si="40"/>
        <v/>
      </c>
      <c r="AH151" s="30" t="str">
        <f t="shared" si="41"/>
        <v/>
      </c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  <c r="AV151" s="6"/>
      <c r="AW151" s="6"/>
    </row>
    <row r="152" spans="2:49" ht="18" customHeight="1" x14ac:dyDescent="0.2">
      <c r="B152" s="106">
        <v>141</v>
      </c>
      <c r="C152" s="153"/>
      <c r="D152" s="184"/>
      <c r="E152" s="184"/>
      <c r="F152" s="184"/>
      <c r="G152" s="165" t="str">
        <f t="shared" si="31"/>
        <v/>
      </c>
      <c r="H152" s="48"/>
      <c r="I152" s="17"/>
      <c r="J152" s="140" t="str">
        <f t="shared" si="32"/>
        <v/>
      </c>
      <c r="K152" s="112"/>
      <c r="L152" s="114"/>
      <c r="M152" s="114"/>
      <c r="N152" s="114"/>
      <c r="O152" s="18" t="str" cm="1">
        <f t="array" ref="O152">IF(K152="","",IF($O$11="Bester",LARGE(K152:N152,1),IF(AND(M152="",N152=""),"",SUM(LARGE(K152:N152,{1;2;3})))))</f>
        <v/>
      </c>
      <c r="P152" s="140" t="str">
        <f t="shared" si="33"/>
        <v/>
      </c>
      <c r="Q152" s="112"/>
      <c r="R152" s="114"/>
      <c r="S152" s="114"/>
      <c r="T152" s="114"/>
      <c r="U152" s="19" t="str" cm="1">
        <f t="array" ref="U152">IF(Q152="","",IF($U$11="Bester",LARGE(Q152:T152,1),IF(AND(S152="",T152=""),"",SUM(LARGE(Q152:T152,{1;2;3})))))</f>
        <v/>
      </c>
      <c r="V152" s="140" t="str">
        <f t="shared" si="34"/>
        <v/>
      </c>
      <c r="W152" s="17"/>
      <c r="X152" s="140" t="str">
        <f t="shared" si="35"/>
        <v/>
      </c>
      <c r="Y152" s="21"/>
      <c r="Z152" s="26" t="str">
        <f t="shared" si="28"/>
        <v/>
      </c>
      <c r="AA152" s="27" t="str">
        <f t="shared" si="29"/>
        <v/>
      </c>
      <c r="AB152" s="27" t="str">
        <f t="shared" si="30"/>
        <v/>
      </c>
      <c r="AC152" s="25" t="str">
        <f t="shared" si="36"/>
        <v/>
      </c>
      <c r="AD152" s="19" t="str">
        <f t="shared" si="37"/>
        <v/>
      </c>
      <c r="AE152" s="142" t="str">
        <f t="shared" si="38"/>
        <v/>
      </c>
      <c r="AF152" s="28" t="str">
        <f t="shared" si="39"/>
        <v/>
      </c>
      <c r="AG152" s="29" t="str">
        <f t="shared" si="40"/>
        <v/>
      </c>
      <c r="AH152" s="30" t="str">
        <f t="shared" si="41"/>
        <v/>
      </c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  <c r="AV152" s="6"/>
      <c r="AW152" s="6"/>
    </row>
    <row r="153" spans="2:49" ht="18" customHeight="1" x14ac:dyDescent="0.2">
      <c r="B153" s="106">
        <v>142</v>
      </c>
      <c r="C153" s="153"/>
      <c r="D153" s="184"/>
      <c r="E153" s="184"/>
      <c r="F153" s="184"/>
      <c r="G153" s="165" t="str">
        <f t="shared" si="31"/>
        <v/>
      </c>
      <c r="H153" s="48"/>
      <c r="I153" s="17"/>
      <c r="J153" s="140" t="str">
        <f t="shared" si="32"/>
        <v/>
      </c>
      <c r="K153" s="112"/>
      <c r="L153" s="114"/>
      <c r="M153" s="114"/>
      <c r="N153" s="114"/>
      <c r="O153" s="18" t="str" cm="1">
        <f t="array" ref="O153">IF(K153="","",IF($O$11="Bester",LARGE(K153:N153,1),IF(AND(M153="",N153=""),"",SUM(LARGE(K153:N153,{1;2;3})))))</f>
        <v/>
      </c>
      <c r="P153" s="140" t="str">
        <f t="shared" si="33"/>
        <v/>
      </c>
      <c r="Q153" s="112"/>
      <c r="R153" s="114"/>
      <c r="S153" s="114"/>
      <c r="T153" s="114"/>
      <c r="U153" s="19" t="str" cm="1">
        <f t="array" ref="U153">IF(Q153="","",IF($U$11="Bester",LARGE(Q153:T153,1),IF(AND(S153="",T153=""),"",SUM(LARGE(Q153:T153,{1;2;3})))))</f>
        <v/>
      </c>
      <c r="V153" s="140" t="str">
        <f t="shared" si="34"/>
        <v/>
      </c>
      <c r="W153" s="17"/>
      <c r="X153" s="140" t="str">
        <f t="shared" si="35"/>
        <v/>
      </c>
      <c r="Y153" s="21"/>
      <c r="Z153" s="26" t="str">
        <f t="shared" si="28"/>
        <v/>
      </c>
      <c r="AA153" s="27" t="str">
        <f t="shared" si="29"/>
        <v/>
      </c>
      <c r="AB153" s="27" t="str">
        <f t="shared" si="30"/>
        <v/>
      </c>
      <c r="AC153" s="25" t="str">
        <f t="shared" si="36"/>
        <v/>
      </c>
      <c r="AD153" s="19" t="str">
        <f t="shared" si="37"/>
        <v/>
      </c>
      <c r="AE153" s="142" t="str">
        <f t="shared" si="38"/>
        <v/>
      </c>
      <c r="AF153" s="28" t="str">
        <f t="shared" si="39"/>
        <v/>
      </c>
      <c r="AG153" s="29" t="str">
        <f t="shared" si="40"/>
        <v/>
      </c>
      <c r="AH153" s="30" t="str">
        <f t="shared" si="41"/>
        <v/>
      </c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  <c r="AV153" s="6"/>
      <c r="AW153" s="6"/>
    </row>
    <row r="154" spans="2:49" ht="18" customHeight="1" x14ac:dyDescent="0.2">
      <c r="B154" s="106">
        <v>143</v>
      </c>
      <c r="C154" s="153"/>
      <c r="D154" s="184"/>
      <c r="E154" s="184"/>
      <c r="F154" s="184"/>
      <c r="G154" s="165" t="str">
        <f t="shared" si="31"/>
        <v/>
      </c>
      <c r="H154" s="48"/>
      <c r="I154" s="17"/>
      <c r="J154" s="140" t="str">
        <f t="shared" si="32"/>
        <v/>
      </c>
      <c r="K154" s="112"/>
      <c r="L154" s="114"/>
      <c r="M154" s="114"/>
      <c r="N154" s="114"/>
      <c r="O154" s="18" t="str" cm="1">
        <f t="array" ref="O154">IF(K154="","",IF($O$11="Bester",LARGE(K154:N154,1),IF(AND(M154="",N154=""),"",SUM(LARGE(K154:N154,{1;2;3})))))</f>
        <v/>
      </c>
      <c r="P154" s="140" t="str">
        <f t="shared" si="33"/>
        <v/>
      </c>
      <c r="Q154" s="112"/>
      <c r="R154" s="114"/>
      <c r="S154" s="114"/>
      <c r="T154" s="114"/>
      <c r="U154" s="19" t="str" cm="1">
        <f t="array" ref="U154">IF(Q154="","",IF($U$11="Bester",LARGE(Q154:T154,1),IF(AND(S154="",T154=""),"",SUM(LARGE(Q154:T154,{1;2;3})))))</f>
        <v/>
      </c>
      <c r="V154" s="140" t="str">
        <f t="shared" si="34"/>
        <v/>
      </c>
      <c r="W154" s="17"/>
      <c r="X154" s="140" t="str">
        <f t="shared" si="35"/>
        <v/>
      </c>
      <c r="Y154" s="21"/>
      <c r="Z154" s="26" t="str">
        <f t="shared" si="28"/>
        <v/>
      </c>
      <c r="AA154" s="27" t="str">
        <f t="shared" si="29"/>
        <v/>
      </c>
      <c r="AB154" s="27" t="str">
        <f t="shared" si="30"/>
        <v/>
      </c>
      <c r="AC154" s="25" t="str">
        <f t="shared" si="36"/>
        <v/>
      </c>
      <c r="AD154" s="19" t="str">
        <f t="shared" si="37"/>
        <v/>
      </c>
      <c r="AE154" s="142" t="str">
        <f t="shared" si="38"/>
        <v/>
      </c>
      <c r="AF154" s="28" t="str">
        <f t="shared" si="39"/>
        <v/>
      </c>
      <c r="AG154" s="29" t="str">
        <f t="shared" si="40"/>
        <v/>
      </c>
      <c r="AH154" s="30" t="str">
        <f t="shared" si="41"/>
        <v/>
      </c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  <c r="AV154" s="6"/>
      <c r="AW154" s="6"/>
    </row>
    <row r="155" spans="2:49" ht="18" customHeight="1" x14ac:dyDescent="0.2">
      <c r="B155" s="106">
        <v>144</v>
      </c>
      <c r="C155" s="153"/>
      <c r="D155" s="184"/>
      <c r="E155" s="184"/>
      <c r="F155" s="184"/>
      <c r="G155" s="165" t="str">
        <f t="shared" si="31"/>
        <v/>
      </c>
      <c r="H155" s="48"/>
      <c r="I155" s="17"/>
      <c r="J155" s="140" t="str">
        <f t="shared" si="32"/>
        <v/>
      </c>
      <c r="K155" s="112"/>
      <c r="L155" s="114"/>
      <c r="M155" s="114"/>
      <c r="N155" s="114"/>
      <c r="O155" s="18" t="str" cm="1">
        <f t="array" ref="O155">IF(K155="","",IF($O$11="Bester",LARGE(K155:N155,1),IF(AND(M155="",N155=""),"",SUM(LARGE(K155:N155,{1;2;3})))))</f>
        <v/>
      </c>
      <c r="P155" s="140" t="str">
        <f t="shared" si="33"/>
        <v/>
      </c>
      <c r="Q155" s="112"/>
      <c r="R155" s="114"/>
      <c r="S155" s="114"/>
      <c r="T155" s="114"/>
      <c r="U155" s="19" t="str" cm="1">
        <f t="array" ref="U155">IF(Q155="","",IF($U$11="Bester",LARGE(Q155:T155,1),IF(AND(S155="",T155=""),"",SUM(LARGE(Q155:T155,{1;2;3})))))</f>
        <v/>
      </c>
      <c r="V155" s="140" t="str">
        <f t="shared" si="34"/>
        <v/>
      </c>
      <c r="W155" s="17"/>
      <c r="X155" s="140" t="str">
        <f t="shared" si="35"/>
        <v/>
      </c>
      <c r="Y155" s="21"/>
      <c r="Z155" s="26" t="str">
        <f t="shared" si="28"/>
        <v/>
      </c>
      <c r="AA155" s="27" t="str">
        <f t="shared" si="29"/>
        <v/>
      </c>
      <c r="AB155" s="27" t="str">
        <f t="shared" si="30"/>
        <v/>
      </c>
      <c r="AC155" s="25" t="str">
        <f t="shared" si="36"/>
        <v/>
      </c>
      <c r="AD155" s="19" t="str">
        <f t="shared" si="37"/>
        <v/>
      </c>
      <c r="AE155" s="142" t="str">
        <f t="shared" si="38"/>
        <v/>
      </c>
      <c r="AF155" s="28" t="str">
        <f t="shared" si="39"/>
        <v/>
      </c>
      <c r="AG155" s="29" t="str">
        <f t="shared" si="40"/>
        <v/>
      </c>
      <c r="AH155" s="30" t="str">
        <f t="shared" si="41"/>
        <v/>
      </c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  <c r="AV155" s="6"/>
      <c r="AW155" s="6"/>
    </row>
    <row r="156" spans="2:49" ht="18" customHeight="1" x14ac:dyDescent="0.2">
      <c r="B156" s="106">
        <v>145</v>
      </c>
      <c r="C156" s="153"/>
      <c r="D156" s="184"/>
      <c r="E156" s="184"/>
      <c r="F156" s="184"/>
      <c r="G156" s="165" t="str">
        <f t="shared" si="31"/>
        <v/>
      </c>
      <c r="H156" s="48"/>
      <c r="I156" s="17"/>
      <c r="J156" s="140" t="str">
        <f t="shared" si="32"/>
        <v/>
      </c>
      <c r="K156" s="112"/>
      <c r="L156" s="114"/>
      <c r="M156" s="114"/>
      <c r="N156" s="114"/>
      <c r="O156" s="18" t="str" cm="1">
        <f t="array" ref="O156">IF(K156="","",IF($O$11="Bester",LARGE(K156:N156,1),IF(AND(M156="",N156=""),"",SUM(LARGE(K156:N156,{1;2;3})))))</f>
        <v/>
      </c>
      <c r="P156" s="140" t="str">
        <f t="shared" si="33"/>
        <v/>
      </c>
      <c r="Q156" s="112"/>
      <c r="R156" s="114"/>
      <c r="S156" s="114"/>
      <c r="T156" s="114"/>
      <c r="U156" s="19" t="str" cm="1">
        <f t="array" ref="U156">IF(Q156="","",IF($U$11="Bester",LARGE(Q156:T156,1),IF(AND(S156="",T156=""),"",SUM(LARGE(Q156:T156,{1;2;3})))))</f>
        <v/>
      </c>
      <c r="V156" s="140" t="str">
        <f t="shared" si="34"/>
        <v/>
      </c>
      <c r="W156" s="17"/>
      <c r="X156" s="140" t="str">
        <f t="shared" si="35"/>
        <v/>
      </c>
      <c r="Y156" s="21"/>
      <c r="Z156" s="26" t="str">
        <f t="shared" si="28"/>
        <v/>
      </c>
      <c r="AA156" s="27" t="str">
        <f t="shared" si="29"/>
        <v/>
      </c>
      <c r="AB156" s="27" t="str">
        <f t="shared" si="30"/>
        <v/>
      </c>
      <c r="AC156" s="25" t="str">
        <f t="shared" si="36"/>
        <v/>
      </c>
      <c r="AD156" s="19" t="str">
        <f t="shared" si="37"/>
        <v/>
      </c>
      <c r="AE156" s="142" t="str">
        <f t="shared" si="38"/>
        <v/>
      </c>
      <c r="AF156" s="28" t="str">
        <f t="shared" si="39"/>
        <v/>
      </c>
      <c r="AG156" s="29" t="str">
        <f t="shared" si="40"/>
        <v/>
      </c>
      <c r="AH156" s="30" t="str">
        <f t="shared" si="41"/>
        <v/>
      </c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  <c r="AV156" s="6"/>
      <c r="AW156" s="6"/>
    </row>
    <row r="157" spans="2:49" ht="18" customHeight="1" x14ac:dyDescent="0.2">
      <c r="B157" s="106">
        <v>146</v>
      </c>
      <c r="C157" s="153"/>
      <c r="D157" s="184"/>
      <c r="E157" s="184"/>
      <c r="F157" s="184"/>
      <c r="G157" s="165" t="str">
        <f t="shared" si="31"/>
        <v/>
      </c>
      <c r="H157" s="48"/>
      <c r="I157" s="17"/>
      <c r="J157" s="140" t="str">
        <f t="shared" si="32"/>
        <v/>
      </c>
      <c r="K157" s="112"/>
      <c r="L157" s="114"/>
      <c r="M157" s="114"/>
      <c r="N157" s="114"/>
      <c r="O157" s="18" t="str" cm="1">
        <f t="array" ref="O157">IF(K157="","",IF($O$11="Bester",LARGE(K157:N157,1),IF(AND(M157="",N157=""),"",SUM(LARGE(K157:N157,{1;2;3})))))</f>
        <v/>
      </c>
      <c r="P157" s="140" t="str">
        <f t="shared" si="33"/>
        <v/>
      </c>
      <c r="Q157" s="112"/>
      <c r="R157" s="114"/>
      <c r="S157" s="114"/>
      <c r="T157" s="114"/>
      <c r="U157" s="19" t="str" cm="1">
        <f t="array" ref="U157">IF(Q157="","",IF($U$11="Bester",LARGE(Q157:T157,1),IF(AND(S157="",T157=""),"",SUM(LARGE(Q157:T157,{1;2;3})))))</f>
        <v/>
      </c>
      <c r="V157" s="140" t="str">
        <f t="shared" si="34"/>
        <v/>
      </c>
      <c r="W157" s="17"/>
      <c r="X157" s="140" t="str">
        <f t="shared" si="35"/>
        <v/>
      </c>
      <c r="Y157" s="21"/>
      <c r="Z157" s="26" t="str">
        <f t="shared" si="28"/>
        <v/>
      </c>
      <c r="AA157" s="27" t="str">
        <f t="shared" si="29"/>
        <v/>
      </c>
      <c r="AB157" s="27" t="str">
        <f t="shared" si="30"/>
        <v/>
      </c>
      <c r="AC157" s="25" t="str">
        <f t="shared" si="36"/>
        <v/>
      </c>
      <c r="AD157" s="19" t="str">
        <f t="shared" si="37"/>
        <v/>
      </c>
      <c r="AE157" s="142" t="str">
        <f t="shared" si="38"/>
        <v/>
      </c>
      <c r="AF157" s="28" t="str">
        <f t="shared" si="39"/>
        <v/>
      </c>
      <c r="AG157" s="29" t="str">
        <f t="shared" si="40"/>
        <v/>
      </c>
      <c r="AH157" s="30" t="str">
        <f t="shared" si="41"/>
        <v/>
      </c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  <c r="AV157" s="6"/>
      <c r="AW157" s="6"/>
    </row>
    <row r="158" spans="2:49" ht="18" customHeight="1" x14ac:dyDescent="0.2">
      <c r="B158" s="106">
        <v>147</v>
      </c>
      <c r="C158" s="153"/>
      <c r="D158" s="184"/>
      <c r="E158" s="184"/>
      <c r="F158" s="184"/>
      <c r="G158" s="165" t="str">
        <f t="shared" si="31"/>
        <v/>
      </c>
      <c r="H158" s="48"/>
      <c r="I158" s="17"/>
      <c r="J158" s="140" t="str">
        <f t="shared" si="32"/>
        <v/>
      </c>
      <c r="K158" s="112"/>
      <c r="L158" s="114"/>
      <c r="M158" s="114"/>
      <c r="N158" s="114"/>
      <c r="O158" s="18" t="str" cm="1">
        <f t="array" ref="O158">IF(K158="","",IF($O$11="Bester",LARGE(K158:N158,1),IF(AND(M158="",N158=""),"",SUM(LARGE(K158:N158,{1;2;3})))))</f>
        <v/>
      </c>
      <c r="P158" s="140" t="str">
        <f t="shared" si="33"/>
        <v/>
      </c>
      <c r="Q158" s="112"/>
      <c r="R158" s="114"/>
      <c r="S158" s="114"/>
      <c r="T158" s="114"/>
      <c r="U158" s="19" t="str" cm="1">
        <f t="array" ref="U158">IF(Q158="","",IF($U$11="Bester",LARGE(Q158:T158,1),IF(AND(S158="",T158=""),"",SUM(LARGE(Q158:T158,{1;2;3})))))</f>
        <v/>
      </c>
      <c r="V158" s="140" t="str">
        <f t="shared" si="34"/>
        <v/>
      </c>
      <c r="W158" s="17"/>
      <c r="X158" s="140" t="str">
        <f t="shared" si="35"/>
        <v/>
      </c>
      <c r="Y158" s="21"/>
      <c r="Z158" s="26" t="str">
        <f t="shared" si="28"/>
        <v/>
      </c>
      <c r="AA158" s="27" t="str">
        <f t="shared" si="29"/>
        <v/>
      </c>
      <c r="AB158" s="27" t="str">
        <f t="shared" si="30"/>
        <v/>
      </c>
      <c r="AC158" s="25" t="str">
        <f t="shared" si="36"/>
        <v/>
      </c>
      <c r="AD158" s="19" t="str">
        <f t="shared" si="37"/>
        <v/>
      </c>
      <c r="AE158" s="142" t="str">
        <f t="shared" si="38"/>
        <v/>
      </c>
      <c r="AF158" s="28" t="str">
        <f t="shared" si="39"/>
        <v/>
      </c>
      <c r="AG158" s="29" t="str">
        <f t="shared" si="40"/>
        <v/>
      </c>
      <c r="AH158" s="30" t="str">
        <f t="shared" si="41"/>
        <v/>
      </c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  <c r="AV158" s="6"/>
      <c r="AW158" s="6"/>
    </row>
    <row r="159" spans="2:49" ht="18" customHeight="1" x14ac:dyDescent="0.2">
      <c r="B159" s="106">
        <v>148</v>
      </c>
      <c r="C159" s="153"/>
      <c r="D159" s="184"/>
      <c r="E159" s="184"/>
      <c r="F159" s="184"/>
      <c r="G159" s="165" t="str">
        <f t="shared" si="31"/>
        <v/>
      </c>
      <c r="H159" s="48"/>
      <c r="I159" s="17"/>
      <c r="J159" s="140" t="str">
        <f t="shared" si="32"/>
        <v/>
      </c>
      <c r="K159" s="112"/>
      <c r="L159" s="114"/>
      <c r="M159" s="114"/>
      <c r="N159" s="114"/>
      <c r="O159" s="18" t="str" cm="1">
        <f t="array" ref="O159">IF(K159="","",IF($O$11="Bester",LARGE(K159:N159,1),IF(AND(M159="",N159=""),"",SUM(LARGE(K159:N159,{1;2;3})))))</f>
        <v/>
      </c>
      <c r="P159" s="140" t="str">
        <f t="shared" si="33"/>
        <v/>
      </c>
      <c r="Q159" s="112"/>
      <c r="R159" s="114"/>
      <c r="S159" s="114"/>
      <c r="T159" s="114"/>
      <c r="U159" s="19" t="str" cm="1">
        <f t="array" ref="U159">IF(Q159="","",IF($U$11="Bester",LARGE(Q159:T159,1),IF(AND(S159="",T159=""),"",SUM(LARGE(Q159:T159,{1;2;3})))))</f>
        <v/>
      </c>
      <c r="V159" s="140" t="str">
        <f t="shared" si="34"/>
        <v/>
      </c>
      <c r="W159" s="17"/>
      <c r="X159" s="140" t="str">
        <f t="shared" si="35"/>
        <v/>
      </c>
      <c r="Y159" s="21"/>
      <c r="Z159" s="26" t="str">
        <f t="shared" si="28"/>
        <v/>
      </c>
      <c r="AA159" s="27" t="str">
        <f t="shared" si="29"/>
        <v/>
      </c>
      <c r="AB159" s="27" t="str">
        <f t="shared" si="30"/>
        <v/>
      </c>
      <c r="AC159" s="25" t="str">
        <f t="shared" si="36"/>
        <v/>
      </c>
      <c r="AD159" s="19" t="str">
        <f t="shared" si="37"/>
        <v/>
      </c>
      <c r="AE159" s="142" t="str">
        <f t="shared" si="38"/>
        <v/>
      </c>
      <c r="AF159" s="28" t="str">
        <f t="shared" si="39"/>
        <v/>
      </c>
      <c r="AG159" s="29" t="str">
        <f t="shared" si="40"/>
        <v/>
      </c>
      <c r="AH159" s="30" t="str">
        <f t="shared" si="41"/>
        <v/>
      </c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  <c r="AV159" s="6"/>
      <c r="AW159" s="6"/>
    </row>
    <row r="160" spans="2:49" ht="18" customHeight="1" x14ac:dyDescent="0.2">
      <c r="B160" s="106">
        <v>149</v>
      </c>
      <c r="C160" s="153"/>
      <c r="D160" s="184"/>
      <c r="E160" s="184"/>
      <c r="F160" s="184"/>
      <c r="G160" s="165" t="str">
        <f t="shared" si="31"/>
        <v/>
      </c>
      <c r="H160" s="48"/>
      <c r="I160" s="17"/>
      <c r="J160" s="140" t="str">
        <f t="shared" si="32"/>
        <v/>
      </c>
      <c r="K160" s="112"/>
      <c r="L160" s="114"/>
      <c r="M160" s="114"/>
      <c r="N160" s="114"/>
      <c r="O160" s="18" t="str" cm="1">
        <f t="array" ref="O160">IF(K160="","",IF($O$11="Bester",LARGE(K160:N160,1),IF(AND(M160="",N160=""),"",SUM(LARGE(K160:N160,{1;2;3})))))</f>
        <v/>
      </c>
      <c r="P160" s="140" t="str">
        <f t="shared" si="33"/>
        <v/>
      </c>
      <c r="Q160" s="112"/>
      <c r="R160" s="114"/>
      <c r="S160" s="114"/>
      <c r="T160" s="114"/>
      <c r="U160" s="19" t="str" cm="1">
        <f t="array" ref="U160">IF(Q160="","",IF($U$11="Bester",LARGE(Q160:T160,1),IF(AND(S160="",T160=""),"",SUM(LARGE(Q160:T160,{1;2;3})))))</f>
        <v/>
      </c>
      <c r="V160" s="140" t="str">
        <f t="shared" si="34"/>
        <v/>
      </c>
      <c r="W160" s="17"/>
      <c r="X160" s="140" t="str">
        <f t="shared" si="35"/>
        <v/>
      </c>
      <c r="Y160" s="21"/>
      <c r="Z160" s="26" t="str">
        <f t="shared" si="28"/>
        <v/>
      </c>
      <c r="AA160" s="27" t="str">
        <f t="shared" si="29"/>
        <v/>
      </c>
      <c r="AB160" s="27" t="str">
        <f t="shared" si="30"/>
        <v/>
      </c>
      <c r="AC160" s="25" t="str">
        <f t="shared" si="36"/>
        <v/>
      </c>
      <c r="AD160" s="19" t="str">
        <f t="shared" si="37"/>
        <v/>
      </c>
      <c r="AE160" s="142" t="str">
        <f t="shared" si="38"/>
        <v/>
      </c>
      <c r="AF160" s="28" t="str">
        <f t="shared" si="39"/>
        <v/>
      </c>
      <c r="AG160" s="29" t="str">
        <f t="shared" si="40"/>
        <v/>
      </c>
      <c r="AH160" s="30" t="str">
        <f t="shared" si="41"/>
        <v/>
      </c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  <c r="AV160" s="6"/>
      <c r="AW160" s="6"/>
    </row>
    <row r="161" spans="2:49" ht="18" customHeight="1" x14ac:dyDescent="0.2">
      <c r="B161" s="106">
        <v>150</v>
      </c>
      <c r="C161" s="153"/>
      <c r="D161" s="184"/>
      <c r="E161" s="184"/>
      <c r="F161" s="184"/>
      <c r="G161" s="165" t="str">
        <f t="shared" si="31"/>
        <v/>
      </c>
      <c r="H161" s="48"/>
      <c r="I161" s="17"/>
      <c r="J161" s="140" t="str">
        <f t="shared" si="32"/>
        <v/>
      </c>
      <c r="K161" s="112"/>
      <c r="L161" s="114"/>
      <c r="M161" s="114"/>
      <c r="N161" s="114"/>
      <c r="O161" s="18" t="str" cm="1">
        <f t="array" ref="O161">IF(K161="","",IF($O$11="Bester",LARGE(K161:N161,1),IF(AND(M161="",N161=""),"",SUM(LARGE(K161:N161,{1;2;3})))))</f>
        <v/>
      </c>
      <c r="P161" s="140" t="str">
        <f t="shared" si="33"/>
        <v/>
      </c>
      <c r="Q161" s="112"/>
      <c r="R161" s="114"/>
      <c r="S161" s="114"/>
      <c r="T161" s="114"/>
      <c r="U161" s="19" t="str" cm="1">
        <f t="array" ref="U161">IF(Q161="","",IF($U$11="Bester",LARGE(Q161:T161,1),IF(AND(S161="",T161=""),"",SUM(LARGE(Q161:T161,{1;2;3})))))</f>
        <v/>
      </c>
      <c r="V161" s="140" t="str">
        <f t="shared" si="34"/>
        <v/>
      </c>
      <c r="W161" s="17"/>
      <c r="X161" s="140" t="str">
        <f t="shared" si="35"/>
        <v/>
      </c>
      <c r="Y161" s="21"/>
      <c r="Z161" s="26" t="str">
        <f t="shared" si="28"/>
        <v/>
      </c>
      <c r="AA161" s="27" t="str">
        <f t="shared" si="29"/>
        <v/>
      </c>
      <c r="AB161" s="27" t="str">
        <f t="shared" si="30"/>
        <v/>
      </c>
      <c r="AC161" s="25" t="str">
        <f t="shared" si="36"/>
        <v/>
      </c>
      <c r="AD161" s="19" t="str">
        <f t="shared" si="37"/>
        <v/>
      </c>
      <c r="AE161" s="142" t="str">
        <f t="shared" si="38"/>
        <v/>
      </c>
      <c r="AF161" s="28" t="str">
        <f t="shared" si="39"/>
        <v/>
      </c>
      <c r="AG161" s="29" t="str">
        <f t="shared" si="40"/>
        <v/>
      </c>
      <c r="AH161" s="30" t="str">
        <f t="shared" si="41"/>
        <v/>
      </c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  <c r="AV161" s="6"/>
      <c r="AW161" s="6"/>
    </row>
    <row r="162" spans="2:49" ht="18" customHeight="1" x14ac:dyDescent="0.2">
      <c r="B162" s="106">
        <v>151</v>
      </c>
      <c r="C162" s="153"/>
      <c r="D162" s="184"/>
      <c r="E162" s="184"/>
      <c r="F162" s="184"/>
      <c r="G162" s="165" t="str">
        <f t="shared" si="31"/>
        <v/>
      </c>
      <c r="H162" s="48"/>
      <c r="I162" s="17"/>
      <c r="J162" s="140" t="str">
        <f t="shared" si="32"/>
        <v/>
      </c>
      <c r="K162" s="112"/>
      <c r="L162" s="114"/>
      <c r="M162" s="114"/>
      <c r="N162" s="114"/>
      <c r="O162" s="18" t="str" cm="1">
        <f t="array" ref="O162">IF(K162="","",IF($O$11="Bester",LARGE(K162:N162,1),IF(AND(M162="",N162=""),"",SUM(LARGE(K162:N162,{1;2;3})))))</f>
        <v/>
      </c>
      <c r="P162" s="140" t="str">
        <f t="shared" si="33"/>
        <v/>
      </c>
      <c r="Q162" s="112"/>
      <c r="R162" s="114"/>
      <c r="S162" s="114"/>
      <c r="T162" s="114"/>
      <c r="U162" s="19" t="str" cm="1">
        <f t="array" ref="U162">IF(Q162="","",IF($U$11="Bester",LARGE(Q162:T162,1),IF(AND(S162="",T162=""),"",SUM(LARGE(Q162:T162,{1;2;3})))))</f>
        <v/>
      </c>
      <c r="V162" s="140" t="str">
        <f t="shared" si="34"/>
        <v/>
      </c>
      <c r="W162" s="17"/>
      <c r="X162" s="140" t="str">
        <f t="shared" si="35"/>
        <v/>
      </c>
      <c r="Y162" s="21"/>
      <c r="Z162" s="26" t="str">
        <f t="shared" si="28"/>
        <v/>
      </c>
      <c r="AA162" s="27" t="str">
        <f t="shared" si="29"/>
        <v/>
      </c>
      <c r="AB162" s="27" t="str">
        <f t="shared" si="30"/>
        <v/>
      </c>
      <c r="AC162" s="25" t="str">
        <f t="shared" si="36"/>
        <v/>
      </c>
      <c r="AD162" s="19" t="str">
        <f t="shared" si="37"/>
        <v/>
      </c>
      <c r="AE162" s="142" t="str">
        <f t="shared" si="38"/>
        <v/>
      </c>
      <c r="AF162" s="28" t="str">
        <f t="shared" si="39"/>
        <v/>
      </c>
      <c r="AG162" s="29" t="str">
        <f t="shared" si="40"/>
        <v/>
      </c>
      <c r="AH162" s="30" t="str">
        <f t="shared" si="41"/>
        <v/>
      </c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  <c r="AV162" s="6"/>
      <c r="AW162" s="6"/>
    </row>
    <row r="163" spans="2:49" ht="18" customHeight="1" x14ac:dyDescent="0.2">
      <c r="B163" s="106">
        <v>152</v>
      </c>
      <c r="C163" s="153"/>
      <c r="D163" s="184"/>
      <c r="E163" s="184"/>
      <c r="F163" s="184"/>
      <c r="G163" s="165" t="str">
        <f t="shared" si="31"/>
        <v/>
      </c>
      <c r="H163" s="48"/>
      <c r="I163" s="17"/>
      <c r="J163" s="140" t="str">
        <f t="shared" si="32"/>
        <v/>
      </c>
      <c r="K163" s="112"/>
      <c r="L163" s="114"/>
      <c r="M163" s="114"/>
      <c r="N163" s="114"/>
      <c r="O163" s="18" t="str" cm="1">
        <f t="array" ref="O163">IF(K163="","",IF($O$11="Bester",LARGE(K163:N163,1),IF(AND(M163="",N163=""),"",SUM(LARGE(K163:N163,{1;2;3})))))</f>
        <v/>
      </c>
      <c r="P163" s="140" t="str">
        <f t="shared" si="33"/>
        <v/>
      </c>
      <c r="Q163" s="112"/>
      <c r="R163" s="114"/>
      <c r="S163" s="114"/>
      <c r="T163" s="114"/>
      <c r="U163" s="19" t="str" cm="1">
        <f t="array" ref="U163">IF(Q163="","",IF($U$11="Bester",LARGE(Q163:T163,1),IF(AND(S163="",T163=""),"",SUM(LARGE(Q163:T163,{1;2;3})))))</f>
        <v/>
      </c>
      <c r="V163" s="140" t="str">
        <f t="shared" si="34"/>
        <v/>
      </c>
      <c r="W163" s="17"/>
      <c r="X163" s="140" t="str">
        <f t="shared" si="35"/>
        <v/>
      </c>
      <c r="Y163" s="21"/>
      <c r="Z163" s="26" t="str">
        <f t="shared" si="28"/>
        <v/>
      </c>
      <c r="AA163" s="27" t="str">
        <f t="shared" si="29"/>
        <v/>
      </c>
      <c r="AB163" s="27" t="str">
        <f t="shared" si="30"/>
        <v/>
      </c>
      <c r="AC163" s="25" t="str">
        <f t="shared" si="36"/>
        <v/>
      </c>
      <c r="AD163" s="19" t="str">
        <f t="shared" si="37"/>
        <v/>
      </c>
      <c r="AE163" s="142" t="str">
        <f t="shared" si="38"/>
        <v/>
      </c>
      <c r="AF163" s="28" t="str">
        <f t="shared" si="39"/>
        <v/>
      </c>
      <c r="AG163" s="29" t="str">
        <f t="shared" si="40"/>
        <v/>
      </c>
      <c r="AH163" s="30" t="str">
        <f t="shared" si="41"/>
        <v/>
      </c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  <c r="AV163" s="6"/>
      <c r="AW163" s="6"/>
    </row>
    <row r="164" spans="2:49" ht="18" customHeight="1" x14ac:dyDescent="0.2">
      <c r="B164" s="106">
        <v>153</v>
      </c>
      <c r="C164" s="153"/>
      <c r="D164" s="184"/>
      <c r="E164" s="184"/>
      <c r="F164" s="184"/>
      <c r="G164" s="165" t="str">
        <f t="shared" si="31"/>
        <v/>
      </c>
      <c r="H164" s="48"/>
      <c r="I164" s="17"/>
      <c r="J164" s="140" t="str">
        <f t="shared" si="32"/>
        <v/>
      </c>
      <c r="K164" s="112"/>
      <c r="L164" s="114"/>
      <c r="M164" s="114"/>
      <c r="N164" s="114"/>
      <c r="O164" s="18" t="str" cm="1">
        <f t="array" ref="O164">IF(K164="","",IF($O$11="Bester",LARGE(K164:N164,1),IF(AND(M164="",N164=""),"",SUM(LARGE(K164:N164,{1;2;3})))))</f>
        <v/>
      </c>
      <c r="P164" s="140" t="str">
        <f t="shared" si="33"/>
        <v/>
      </c>
      <c r="Q164" s="112"/>
      <c r="R164" s="114"/>
      <c r="S164" s="114"/>
      <c r="T164" s="114"/>
      <c r="U164" s="19" t="str" cm="1">
        <f t="array" ref="U164">IF(Q164="","",IF($U$11="Bester",LARGE(Q164:T164,1),IF(AND(S164="",T164=""),"",SUM(LARGE(Q164:T164,{1;2;3})))))</f>
        <v/>
      </c>
      <c r="V164" s="140" t="str">
        <f t="shared" si="34"/>
        <v/>
      </c>
      <c r="W164" s="17"/>
      <c r="X164" s="140" t="str">
        <f t="shared" si="35"/>
        <v/>
      </c>
      <c r="Y164" s="21"/>
      <c r="Z164" s="26" t="str">
        <f t="shared" si="28"/>
        <v/>
      </c>
      <c r="AA164" s="27" t="str">
        <f t="shared" si="29"/>
        <v/>
      </c>
      <c r="AB164" s="27" t="str">
        <f t="shared" si="30"/>
        <v/>
      </c>
      <c r="AC164" s="25" t="str">
        <f t="shared" si="36"/>
        <v/>
      </c>
      <c r="AD164" s="19" t="str">
        <f t="shared" si="37"/>
        <v/>
      </c>
      <c r="AE164" s="142" t="str">
        <f t="shared" si="38"/>
        <v/>
      </c>
      <c r="AF164" s="28" t="str">
        <f t="shared" si="39"/>
        <v/>
      </c>
      <c r="AG164" s="29" t="str">
        <f t="shared" si="40"/>
        <v/>
      </c>
      <c r="AH164" s="30" t="str">
        <f t="shared" si="41"/>
        <v/>
      </c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  <c r="AV164" s="6"/>
      <c r="AW164" s="6"/>
    </row>
    <row r="165" spans="2:49" ht="18" customHeight="1" x14ac:dyDescent="0.2">
      <c r="B165" s="106">
        <v>154</v>
      </c>
      <c r="C165" s="153"/>
      <c r="D165" s="184"/>
      <c r="E165" s="184"/>
      <c r="F165" s="184"/>
      <c r="G165" s="165" t="str">
        <f t="shared" si="31"/>
        <v/>
      </c>
      <c r="H165" s="48"/>
      <c r="I165" s="17"/>
      <c r="J165" s="140" t="str">
        <f t="shared" si="32"/>
        <v/>
      </c>
      <c r="K165" s="112"/>
      <c r="L165" s="114"/>
      <c r="M165" s="114"/>
      <c r="N165" s="114"/>
      <c r="O165" s="18" t="str" cm="1">
        <f t="array" ref="O165">IF(K165="","",IF($O$11="Bester",LARGE(K165:N165,1),IF(AND(M165="",N165=""),"",SUM(LARGE(K165:N165,{1;2;3})))))</f>
        <v/>
      </c>
      <c r="P165" s="140" t="str">
        <f t="shared" si="33"/>
        <v/>
      </c>
      <c r="Q165" s="112"/>
      <c r="R165" s="114"/>
      <c r="S165" s="114"/>
      <c r="T165" s="114"/>
      <c r="U165" s="19" t="str" cm="1">
        <f t="array" ref="U165">IF(Q165="","",IF($U$11="Bester",LARGE(Q165:T165,1),IF(AND(S165="",T165=""),"",SUM(LARGE(Q165:T165,{1;2;3})))))</f>
        <v/>
      </c>
      <c r="V165" s="140" t="str">
        <f t="shared" si="34"/>
        <v/>
      </c>
      <c r="W165" s="17"/>
      <c r="X165" s="140" t="str">
        <f t="shared" si="35"/>
        <v/>
      </c>
      <c r="Y165" s="21"/>
      <c r="Z165" s="26" t="str">
        <f t="shared" si="28"/>
        <v/>
      </c>
      <c r="AA165" s="27" t="str">
        <f t="shared" si="29"/>
        <v/>
      </c>
      <c r="AB165" s="27" t="str">
        <f t="shared" si="30"/>
        <v/>
      </c>
      <c r="AC165" s="25" t="str">
        <f t="shared" si="36"/>
        <v/>
      </c>
      <c r="AD165" s="19" t="str">
        <f t="shared" si="37"/>
        <v/>
      </c>
      <c r="AE165" s="142" t="str">
        <f t="shared" si="38"/>
        <v/>
      </c>
      <c r="AF165" s="28" t="str">
        <f t="shared" si="39"/>
        <v/>
      </c>
      <c r="AG165" s="29" t="str">
        <f t="shared" si="40"/>
        <v/>
      </c>
      <c r="AH165" s="30" t="str">
        <f t="shared" si="41"/>
        <v/>
      </c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  <c r="AV165" s="6"/>
      <c r="AW165" s="6"/>
    </row>
    <row r="166" spans="2:49" ht="18" customHeight="1" x14ac:dyDescent="0.2">
      <c r="B166" s="106">
        <v>155</v>
      </c>
      <c r="C166" s="153"/>
      <c r="D166" s="184"/>
      <c r="E166" s="184"/>
      <c r="F166" s="184"/>
      <c r="G166" s="165" t="str">
        <f t="shared" si="31"/>
        <v/>
      </c>
      <c r="H166" s="48"/>
      <c r="I166" s="17"/>
      <c r="J166" s="140" t="str">
        <f t="shared" si="32"/>
        <v/>
      </c>
      <c r="K166" s="112"/>
      <c r="L166" s="114"/>
      <c r="M166" s="114"/>
      <c r="N166" s="114"/>
      <c r="O166" s="18" t="str" cm="1">
        <f t="array" ref="O166">IF(K166="","",IF($O$11="Bester",LARGE(K166:N166,1),IF(AND(M166="",N166=""),"",SUM(LARGE(K166:N166,{1;2;3})))))</f>
        <v/>
      </c>
      <c r="P166" s="140" t="str">
        <f t="shared" si="33"/>
        <v/>
      </c>
      <c r="Q166" s="112"/>
      <c r="R166" s="114"/>
      <c r="S166" s="114"/>
      <c r="T166" s="114"/>
      <c r="U166" s="19" t="str" cm="1">
        <f t="array" ref="U166">IF(Q166="","",IF($U$11="Bester",LARGE(Q166:T166,1),IF(AND(S166="",T166=""),"",SUM(LARGE(Q166:T166,{1;2;3})))))</f>
        <v/>
      </c>
      <c r="V166" s="140" t="str">
        <f t="shared" si="34"/>
        <v/>
      </c>
      <c r="W166" s="17"/>
      <c r="X166" s="140" t="str">
        <f t="shared" si="35"/>
        <v/>
      </c>
      <c r="Y166" s="21"/>
      <c r="Z166" s="26" t="str">
        <f t="shared" si="28"/>
        <v/>
      </c>
      <c r="AA166" s="27" t="str">
        <f t="shared" si="29"/>
        <v/>
      </c>
      <c r="AB166" s="27" t="str">
        <f t="shared" si="30"/>
        <v/>
      </c>
      <c r="AC166" s="25" t="str">
        <f t="shared" si="36"/>
        <v/>
      </c>
      <c r="AD166" s="19" t="str">
        <f t="shared" si="37"/>
        <v/>
      </c>
      <c r="AE166" s="142" t="str">
        <f t="shared" si="38"/>
        <v/>
      </c>
      <c r="AF166" s="28" t="str">
        <f t="shared" si="39"/>
        <v/>
      </c>
      <c r="AG166" s="29" t="str">
        <f t="shared" si="40"/>
        <v/>
      </c>
      <c r="AH166" s="30" t="str">
        <f t="shared" si="41"/>
        <v/>
      </c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  <c r="AV166" s="6"/>
      <c r="AW166" s="6"/>
    </row>
    <row r="167" spans="2:49" ht="18" customHeight="1" x14ac:dyDescent="0.2">
      <c r="B167" s="106">
        <v>156</v>
      </c>
      <c r="C167" s="153"/>
      <c r="D167" s="184"/>
      <c r="E167" s="184"/>
      <c r="F167" s="184"/>
      <c r="G167" s="165" t="str">
        <f t="shared" si="31"/>
        <v/>
      </c>
      <c r="H167" s="48"/>
      <c r="I167" s="17"/>
      <c r="J167" s="140" t="str">
        <f t="shared" si="32"/>
        <v/>
      </c>
      <c r="K167" s="112"/>
      <c r="L167" s="114"/>
      <c r="M167" s="114"/>
      <c r="N167" s="114"/>
      <c r="O167" s="18" t="str" cm="1">
        <f t="array" ref="O167">IF(K167="","",IF($O$11="Bester",LARGE(K167:N167,1),IF(AND(M167="",N167=""),"",SUM(LARGE(K167:N167,{1;2;3})))))</f>
        <v/>
      </c>
      <c r="P167" s="140" t="str">
        <f t="shared" si="33"/>
        <v/>
      </c>
      <c r="Q167" s="112"/>
      <c r="R167" s="114"/>
      <c r="S167" s="114"/>
      <c r="T167" s="114"/>
      <c r="U167" s="19" t="str" cm="1">
        <f t="array" ref="U167">IF(Q167="","",IF($U$11="Bester",LARGE(Q167:T167,1),IF(AND(S167="",T167=""),"",SUM(LARGE(Q167:T167,{1;2;3})))))</f>
        <v/>
      </c>
      <c r="V167" s="140" t="str">
        <f t="shared" si="34"/>
        <v/>
      </c>
      <c r="W167" s="17"/>
      <c r="X167" s="140" t="str">
        <f t="shared" si="35"/>
        <v/>
      </c>
      <c r="Y167" s="21"/>
      <c r="Z167" s="26" t="str">
        <f t="shared" si="28"/>
        <v/>
      </c>
      <c r="AA167" s="27" t="str">
        <f t="shared" si="29"/>
        <v/>
      </c>
      <c r="AB167" s="27" t="str">
        <f t="shared" si="30"/>
        <v/>
      </c>
      <c r="AC167" s="25" t="str">
        <f t="shared" si="36"/>
        <v/>
      </c>
      <c r="AD167" s="19" t="str">
        <f t="shared" si="37"/>
        <v/>
      </c>
      <c r="AE167" s="142" t="str">
        <f t="shared" si="38"/>
        <v/>
      </c>
      <c r="AF167" s="28" t="str">
        <f t="shared" si="39"/>
        <v/>
      </c>
      <c r="AG167" s="29" t="str">
        <f t="shared" si="40"/>
        <v/>
      </c>
      <c r="AH167" s="30" t="str">
        <f t="shared" si="41"/>
        <v/>
      </c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  <c r="AV167" s="6"/>
      <c r="AW167" s="6"/>
    </row>
    <row r="168" spans="2:49" ht="18" customHeight="1" x14ac:dyDescent="0.2">
      <c r="B168" s="106">
        <v>157</v>
      </c>
      <c r="C168" s="153"/>
      <c r="D168" s="184"/>
      <c r="E168" s="184"/>
      <c r="F168" s="184"/>
      <c r="G168" s="165" t="str">
        <f t="shared" si="31"/>
        <v/>
      </c>
      <c r="H168" s="48"/>
      <c r="I168" s="17"/>
      <c r="J168" s="140" t="str">
        <f t="shared" si="32"/>
        <v/>
      </c>
      <c r="K168" s="112"/>
      <c r="L168" s="114"/>
      <c r="M168" s="114"/>
      <c r="N168" s="114"/>
      <c r="O168" s="18" t="str" cm="1">
        <f t="array" ref="O168">IF(K168="","",IF($O$11="Bester",LARGE(K168:N168,1),IF(AND(M168="",N168=""),"",SUM(LARGE(K168:N168,{1;2;3})))))</f>
        <v/>
      </c>
      <c r="P168" s="140" t="str">
        <f t="shared" si="33"/>
        <v/>
      </c>
      <c r="Q168" s="112"/>
      <c r="R168" s="114"/>
      <c r="S168" s="114"/>
      <c r="T168" s="114"/>
      <c r="U168" s="19" t="str" cm="1">
        <f t="array" ref="U168">IF(Q168="","",IF($U$11="Bester",LARGE(Q168:T168,1),IF(AND(S168="",T168=""),"",SUM(LARGE(Q168:T168,{1;2;3})))))</f>
        <v/>
      </c>
      <c r="V168" s="140" t="str">
        <f t="shared" si="34"/>
        <v/>
      </c>
      <c r="W168" s="17"/>
      <c r="X168" s="140" t="str">
        <f t="shared" si="35"/>
        <v/>
      </c>
      <c r="Y168" s="21"/>
      <c r="Z168" s="26" t="str">
        <f t="shared" si="28"/>
        <v/>
      </c>
      <c r="AA168" s="27" t="str">
        <f t="shared" si="29"/>
        <v/>
      </c>
      <c r="AB168" s="27" t="str">
        <f t="shared" si="30"/>
        <v/>
      </c>
      <c r="AC168" s="25" t="str">
        <f t="shared" si="36"/>
        <v/>
      </c>
      <c r="AD168" s="19" t="str">
        <f t="shared" si="37"/>
        <v/>
      </c>
      <c r="AE168" s="142" t="str">
        <f t="shared" si="38"/>
        <v/>
      </c>
      <c r="AF168" s="28" t="str">
        <f t="shared" si="39"/>
        <v/>
      </c>
      <c r="AG168" s="29" t="str">
        <f t="shared" si="40"/>
        <v/>
      </c>
      <c r="AH168" s="30" t="str">
        <f t="shared" si="41"/>
        <v/>
      </c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  <c r="AV168" s="6"/>
      <c r="AW168" s="6"/>
    </row>
    <row r="169" spans="2:49" ht="18" customHeight="1" x14ac:dyDescent="0.2">
      <c r="B169" s="106">
        <v>158</v>
      </c>
      <c r="C169" s="153"/>
      <c r="D169" s="184"/>
      <c r="E169" s="184"/>
      <c r="F169" s="184"/>
      <c r="G169" s="165" t="str">
        <f t="shared" si="31"/>
        <v/>
      </c>
      <c r="H169" s="48"/>
      <c r="I169" s="17"/>
      <c r="J169" s="140" t="str">
        <f t="shared" si="32"/>
        <v/>
      </c>
      <c r="K169" s="112"/>
      <c r="L169" s="114"/>
      <c r="M169" s="114"/>
      <c r="N169" s="114"/>
      <c r="O169" s="18" t="str" cm="1">
        <f t="array" ref="O169">IF(K169="","",IF($O$11="Bester",LARGE(K169:N169,1),IF(AND(M169="",N169=""),"",SUM(LARGE(K169:N169,{1;2;3})))))</f>
        <v/>
      </c>
      <c r="P169" s="140" t="str">
        <f t="shared" si="33"/>
        <v/>
      </c>
      <c r="Q169" s="112"/>
      <c r="R169" s="114"/>
      <c r="S169" s="114"/>
      <c r="T169" s="114"/>
      <c r="U169" s="19" t="str" cm="1">
        <f t="array" ref="U169">IF(Q169="","",IF($U$11="Bester",LARGE(Q169:T169,1),IF(AND(S169="",T169=""),"",SUM(LARGE(Q169:T169,{1;2;3})))))</f>
        <v/>
      </c>
      <c r="V169" s="140" t="str">
        <f t="shared" si="34"/>
        <v/>
      </c>
      <c r="W169" s="17"/>
      <c r="X169" s="140" t="str">
        <f t="shared" si="35"/>
        <v/>
      </c>
      <c r="Y169" s="21"/>
      <c r="Z169" s="26" t="str">
        <f t="shared" si="28"/>
        <v/>
      </c>
      <c r="AA169" s="27" t="str">
        <f t="shared" si="29"/>
        <v/>
      </c>
      <c r="AB169" s="27" t="str">
        <f t="shared" si="30"/>
        <v/>
      </c>
      <c r="AC169" s="25" t="str">
        <f t="shared" si="36"/>
        <v/>
      </c>
      <c r="AD169" s="19" t="str">
        <f t="shared" si="37"/>
        <v/>
      </c>
      <c r="AE169" s="142" t="str">
        <f t="shared" si="38"/>
        <v/>
      </c>
      <c r="AF169" s="28" t="str">
        <f t="shared" si="39"/>
        <v/>
      </c>
      <c r="AG169" s="29" t="str">
        <f t="shared" si="40"/>
        <v/>
      </c>
      <c r="AH169" s="30" t="str">
        <f t="shared" si="41"/>
        <v/>
      </c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  <c r="AV169" s="6"/>
      <c r="AW169" s="6"/>
    </row>
    <row r="170" spans="2:49" ht="18" customHeight="1" x14ac:dyDescent="0.2">
      <c r="B170" s="106">
        <v>159</v>
      </c>
      <c r="C170" s="153"/>
      <c r="D170" s="184"/>
      <c r="E170" s="184"/>
      <c r="F170" s="184"/>
      <c r="G170" s="165" t="str">
        <f t="shared" si="31"/>
        <v/>
      </c>
      <c r="H170" s="48"/>
      <c r="I170" s="17"/>
      <c r="J170" s="140" t="str">
        <f t="shared" si="32"/>
        <v/>
      </c>
      <c r="K170" s="112"/>
      <c r="L170" s="114"/>
      <c r="M170" s="114"/>
      <c r="N170" s="114"/>
      <c r="O170" s="18" t="str" cm="1">
        <f t="array" ref="O170">IF(K170="","",IF($O$11="Bester",LARGE(K170:N170,1),IF(AND(M170="",N170=""),"",SUM(LARGE(K170:N170,{1;2;3})))))</f>
        <v/>
      </c>
      <c r="P170" s="140" t="str">
        <f t="shared" si="33"/>
        <v/>
      </c>
      <c r="Q170" s="112"/>
      <c r="R170" s="114"/>
      <c r="S170" s="114"/>
      <c r="T170" s="114"/>
      <c r="U170" s="19" t="str" cm="1">
        <f t="array" ref="U170">IF(Q170="","",IF($U$11="Bester",LARGE(Q170:T170,1),IF(AND(S170="",T170=""),"",SUM(LARGE(Q170:T170,{1;2;3})))))</f>
        <v/>
      </c>
      <c r="V170" s="140" t="str">
        <f t="shared" si="34"/>
        <v/>
      </c>
      <c r="W170" s="17"/>
      <c r="X170" s="140" t="str">
        <f t="shared" si="35"/>
        <v/>
      </c>
      <c r="Y170" s="21"/>
      <c r="Z170" s="26" t="str">
        <f t="shared" si="28"/>
        <v/>
      </c>
      <c r="AA170" s="27" t="str">
        <f t="shared" si="29"/>
        <v/>
      </c>
      <c r="AB170" s="27" t="str">
        <f t="shared" si="30"/>
        <v/>
      </c>
      <c r="AC170" s="25" t="str">
        <f t="shared" si="36"/>
        <v/>
      </c>
      <c r="AD170" s="19" t="str">
        <f t="shared" si="37"/>
        <v/>
      </c>
      <c r="AE170" s="142" t="str">
        <f t="shared" si="38"/>
        <v/>
      </c>
      <c r="AF170" s="28" t="str">
        <f t="shared" si="39"/>
        <v/>
      </c>
      <c r="AG170" s="29" t="str">
        <f t="shared" si="40"/>
        <v/>
      </c>
      <c r="AH170" s="30" t="str">
        <f t="shared" si="41"/>
        <v/>
      </c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  <c r="AV170" s="6"/>
      <c r="AW170" s="6"/>
    </row>
    <row r="171" spans="2:49" ht="18" customHeight="1" x14ac:dyDescent="0.2">
      <c r="B171" s="106">
        <v>160</v>
      </c>
      <c r="C171" s="153"/>
      <c r="D171" s="184"/>
      <c r="E171" s="184"/>
      <c r="F171" s="184"/>
      <c r="G171" s="165" t="str">
        <f t="shared" si="31"/>
        <v/>
      </c>
      <c r="H171" s="48"/>
      <c r="I171" s="17"/>
      <c r="J171" s="140" t="str">
        <f t="shared" si="32"/>
        <v/>
      </c>
      <c r="K171" s="112"/>
      <c r="L171" s="114"/>
      <c r="M171" s="114"/>
      <c r="N171" s="114"/>
      <c r="O171" s="18" t="str" cm="1">
        <f t="array" ref="O171">IF(K171="","",IF($O$11="Bester",LARGE(K171:N171,1),IF(AND(M171="",N171=""),"",SUM(LARGE(K171:N171,{1;2;3})))))</f>
        <v/>
      </c>
      <c r="P171" s="140" t="str">
        <f t="shared" si="33"/>
        <v/>
      </c>
      <c r="Q171" s="112"/>
      <c r="R171" s="114"/>
      <c r="S171" s="114"/>
      <c r="T171" s="114"/>
      <c r="U171" s="19" t="str" cm="1">
        <f t="array" ref="U171">IF(Q171="","",IF($U$11="Bester",LARGE(Q171:T171,1),IF(AND(S171="",T171=""),"",SUM(LARGE(Q171:T171,{1;2;3})))))</f>
        <v/>
      </c>
      <c r="V171" s="140" t="str">
        <f t="shared" si="34"/>
        <v/>
      </c>
      <c r="W171" s="17"/>
      <c r="X171" s="140" t="str">
        <f t="shared" si="35"/>
        <v/>
      </c>
      <c r="Y171" s="21"/>
      <c r="Z171" s="26" t="str">
        <f t="shared" si="28"/>
        <v/>
      </c>
      <c r="AA171" s="27" t="str">
        <f t="shared" si="29"/>
        <v/>
      </c>
      <c r="AB171" s="27" t="str">
        <f t="shared" si="30"/>
        <v/>
      </c>
      <c r="AC171" s="25" t="str">
        <f t="shared" si="36"/>
        <v/>
      </c>
      <c r="AD171" s="19" t="str">
        <f t="shared" si="37"/>
        <v/>
      </c>
      <c r="AE171" s="142" t="str">
        <f t="shared" si="38"/>
        <v/>
      </c>
      <c r="AF171" s="28" t="str">
        <f t="shared" si="39"/>
        <v/>
      </c>
      <c r="AG171" s="29" t="str">
        <f t="shared" si="40"/>
        <v/>
      </c>
      <c r="AH171" s="30" t="str">
        <f t="shared" si="41"/>
        <v/>
      </c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  <c r="AV171" s="6"/>
      <c r="AW171" s="6"/>
    </row>
    <row r="172" spans="2:49" ht="18" customHeight="1" x14ac:dyDescent="0.2">
      <c r="B172" s="106">
        <v>161</v>
      </c>
      <c r="C172" s="153"/>
      <c r="D172" s="184"/>
      <c r="E172" s="184"/>
      <c r="F172" s="184"/>
      <c r="G172" s="165" t="str">
        <f t="shared" si="31"/>
        <v/>
      </c>
      <c r="H172" s="48"/>
      <c r="I172" s="17"/>
      <c r="J172" s="140" t="str">
        <f t="shared" si="32"/>
        <v/>
      </c>
      <c r="K172" s="112"/>
      <c r="L172" s="114"/>
      <c r="M172" s="114"/>
      <c r="N172" s="114"/>
      <c r="O172" s="18" t="str" cm="1">
        <f t="array" ref="O172">IF(K172="","",IF($O$11="Bester",LARGE(K172:N172,1),IF(AND(M172="",N172=""),"",SUM(LARGE(K172:N172,{1;2;3})))))</f>
        <v/>
      </c>
      <c r="P172" s="140" t="str">
        <f t="shared" si="33"/>
        <v/>
      </c>
      <c r="Q172" s="112"/>
      <c r="R172" s="114"/>
      <c r="S172" s="114"/>
      <c r="T172" s="114"/>
      <c r="U172" s="19" t="str" cm="1">
        <f t="array" ref="U172">IF(Q172="","",IF($U$11="Bester",LARGE(Q172:T172,1),IF(AND(S172="",T172=""),"",SUM(LARGE(Q172:T172,{1;2;3})))))</f>
        <v/>
      </c>
      <c r="V172" s="140" t="str">
        <f t="shared" si="34"/>
        <v/>
      </c>
      <c r="W172" s="17"/>
      <c r="X172" s="140" t="str">
        <f t="shared" si="35"/>
        <v/>
      </c>
      <c r="Y172" s="21"/>
      <c r="Z172" s="26" t="str">
        <f t="shared" si="28"/>
        <v/>
      </c>
      <c r="AA172" s="27" t="str">
        <f t="shared" si="29"/>
        <v/>
      </c>
      <c r="AB172" s="27" t="str">
        <f t="shared" si="30"/>
        <v/>
      </c>
      <c r="AC172" s="25" t="str">
        <f t="shared" si="36"/>
        <v/>
      </c>
      <c r="AD172" s="19" t="str">
        <f t="shared" si="37"/>
        <v/>
      </c>
      <c r="AE172" s="142" t="str">
        <f t="shared" si="38"/>
        <v/>
      </c>
      <c r="AF172" s="28" t="str">
        <f t="shared" si="39"/>
        <v/>
      </c>
      <c r="AG172" s="29" t="str">
        <f t="shared" si="40"/>
        <v/>
      </c>
      <c r="AH172" s="30" t="str">
        <f t="shared" si="41"/>
        <v/>
      </c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  <c r="AV172" s="6"/>
      <c r="AW172" s="6"/>
    </row>
    <row r="173" spans="2:49" ht="18" customHeight="1" x14ac:dyDescent="0.2">
      <c r="B173" s="106">
        <v>162</v>
      </c>
      <c r="C173" s="153"/>
      <c r="D173" s="184"/>
      <c r="E173" s="184"/>
      <c r="F173" s="184"/>
      <c r="G173" s="165" t="str">
        <f t="shared" si="31"/>
        <v/>
      </c>
      <c r="H173" s="48"/>
      <c r="I173" s="17"/>
      <c r="J173" s="140" t="str">
        <f t="shared" si="32"/>
        <v/>
      </c>
      <c r="K173" s="112"/>
      <c r="L173" s="114"/>
      <c r="M173" s="114"/>
      <c r="N173" s="114"/>
      <c r="O173" s="18" t="str" cm="1">
        <f t="array" ref="O173">IF(K173="","",IF($O$11="Bester",LARGE(K173:N173,1),IF(AND(M173="",N173=""),"",SUM(LARGE(K173:N173,{1;2;3})))))</f>
        <v/>
      </c>
      <c r="P173" s="140" t="str">
        <f t="shared" si="33"/>
        <v/>
      </c>
      <c r="Q173" s="112"/>
      <c r="R173" s="114"/>
      <c r="S173" s="114"/>
      <c r="T173" s="114"/>
      <c r="U173" s="19" t="str" cm="1">
        <f t="array" ref="U173">IF(Q173="","",IF($U$11="Bester",LARGE(Q173:T173,1),IF(AND(S173="",T173=""),"",SUM(LARGE(Q173:T173,{1;2;3})))))</f>
        <v/>
      </c>
      <c r="V173" s="140" t="str">
        <f t="shared" si="34"/>
        <v/>
      </c>
      <c r="W173" s="17"/>
      <c r="X173" s="140" t="str">
        <f t="shared" si="35"/>
        <v/>
      </c>
      <c r="Y173" s="21"/>
      <c r="Z173" s="26" t="str">
        <f t="shared" si="28"/>
        <v/>
      </c>
      <c r="AA173" s="27" t="str">
        <f t="shared" si="29"/>
        <v/>
      </c>
      <c r="AB173" s="27" t="str">
        <f t="shared" si="30"/>
        <v/>
      </c>
      <c r="AC173" s="25" t="str">
        <f t="shared" si="36"/>
        <v/>
      </c>
      <c r="AD173" s="19" t="str">
        <f t="shared" si="37"/>
        <v/>
      </c>
      <c r="AE173" s="142" t="str">
        <f t="shared" si="38"/>
        <v/>
      </c>
      <c r="AF173" s="28" t="str">
        <f t="shared" si="39"/>
        <v/>
      </c>
      <c r="AG173" s="29" t="str">
        <f t="shared" si="40"/>
        <v/>
      </c>
      <c r="AH173" s="30" t="str">
        <f t="shared" si="41"/>
        <v/>
      </c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  <c r="AV173" s="6"/>
      <c r="AW173" s="6"/>
    </row>
    <row r="174" spans="2:49" ht="18" customHeight="1" x14ac:dyDescent="0.2">
      <c r="B174" s="106">
        <v>163</v>
      </c>
      <c r="C174" s="153"/>
      <c r="D174" s="184"/>
      <c r="E174" s="184"/>
      <c r="F174" s="184"/>
      <c r="G174" s="165" t="str">
        <f t="shared" si="31"/>
        <v/>
      </c>
      <c r="H174" s="48"/>
      <c r="I174" s="17"/>
      <c r="J174" s="140" t="str">
        <f t="shared" si="32"/>
        <v/>
      </c>
      <c r="K174" s="112"/>
      <c r="L174" s="114"/>
      <c r="M174" s="114"/>
      <c r="N174" s="114"/>
      <c r="O174" s="18" t="str" cm="1">
        <f t="array" ref="O174">IF(K174="","",IF($O$11="Bester",LARGE(K174:N174,1),IF(AND(M174="",N174=""),"",SUM(LARGE(K174:N174,{1;2;3})))))</f>
        <v/>
      </c>
      <c r="P174" s="140" t="str">
        <f t="shared" si="33"/>
        <v/>
      </c>
      <c r="Q174" s="112"/>
      <c r="R174" s="114"/>
      <c r="S174" s="114"/>
      <c r="T174" s="114"/>
      <c r="U174" s="19" t="str" cm="1">
        <f t="array" ref="U174">IF(Q174="","",IF($U$11="Bester",LARGE(Q174:T174,1),IF(AND(S174="",T174=""),"",SUM(LARGE(Q174:T174,{1;2;3})))))</f>
        <v/>
      </c>
      <c r="V174" s="140" t="str">
        <f t="shared" si="34"/>
        <v/>
      </c>
      <c r="W174" s="17"/>
      <c r="X174" s="140" t="str">
        <f t="shared" si="35"/>
        <v/>
      </c>
      <c r="Y174" s="21"/>
      <c r="Z174" s="26" t="str">
        <f t="shared" si="28"/>
        <v/>
      </c>
      <c r="AA174" s="27" t="str">
        <f t="shared" si="29"/>
        <v/>
      </c>
      <c r="AB174" s="27" t="str">
        <f t="shared" si="30"/>
        <v/>
      </c>
      <c r="AC174" s="25" t="str">
        <f t="shared" si="36"/>
        <v/>
      </c>
      <c r="AD174" s="19" t="str">
        <f t="shared" si="37"/>
        <v/>
      </c>
      <c r="AE174" s="142" t="str">
        <f t="shared" si="38"/>
        <v/>
      </c>
      <c r="AF174" s="28" t="str">
        <f t="shared" si="39"/>
        <v/>
      </c>
      <c r="AG174" s="29" t="str">
        <f t="shared" si="40"/>
        <v/>
      </c>
      <c r="AH174" s="30" t="str">
        <f t="shared" si="41"/>
        <v/>
      </c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  <c r="AV174" s="6"/>
      <c r="AW174" s="6"/>
    </row>
    <row r="175" spans="2:49" ht="18" customHeight="1" x14ac:dyDescent="0.2">
      <c r="B175" s="106">
        <v>164</v>
      </c>
      <c r="C175" s="153"/>
      <c r="D175" s="184"/>
      <c r="E175" s="184"/>
      <c r="F175" s="184"/>
      <c r="G175" s="165" t="str">
        <f t="shared" si="31"/>
        <v/>
      </c>
      <c r="H175" s="48"/>
      <c r="I175" s="17"/>
      <c r="J175" s="140" t="str">
        <f t="shared" si="32"/>
        <v/>
      </c>
      <c r="K175" s="112"/>
      <c r="L175" s="114"/>
      <c r="M175" s="114"/>
      <c r="N175" s="114"/>
      <c r="O175" s="18" t="str" cm="1">
        <f t="array" ref="O175">IF(K175="","",IF($O$11="Bester",LARGE(K175:N175,1),IF(AND(M175="",N175=""),"",SUM(LARGE(K175:N175,{1;2;3})))))</f>
        <v/>
      </c>
      <c r="P175" s="140" t="str">
        <f t="shared" si="33"/>
        <v/>
      </c>
      <c r="Q175" s="112"/>
      <c r="R175" s="114"/>
      <c r="S175" s="114"/>
      <c r="T175" s="114"/>
      <c r="U175" s="19" t="str" cm="1">
        <f t="array" ref="U175">IF(Q175="","",IF($U$11="Bester",LARGE(Q175:T175,1),IF(AND(S175="",T175=""),"",SUM(LARGE(Q175:T175,{1;2;3})))))</f>
        <v/>
      </c>
      <c r="V175" s="140" t="str">
        <f t="shared" si="34"/>
        <v/>
      </c>
      <c r="W175" s="17"/>
      <c r="X175" s="140" t="str">
        <f t="shared" si="35"/>
        <v/>
      </c>
      <c r="Y175" s="21"/>
      <c r="Z175" s="26" t="str">
        <f t="shared" si="28"/>
        <v/>
      </c>
      <c r="AA175" s="27" t="str">
        <f t="shared" si="29"/>
        <v/>
      </c>
      <c r="AB175" s="27" t="str">
        <f t="shared" si="30"/>
        <v/>
      </c>
      <c r="AC175" s="25" t="str">
        <f t="shared" si="36"/>
        <v/>
      </c>
      <c r="AD175" s="19" t="str">
        <f t="shared" si="37"/>
        <v/>
      </c>
      <c r="AE175" s="142" t="str">
        <f t="shared" si="38"/>
        <v/>
      </c>
      <c r="AF175" s="28" t="str">
        <f t="shared" si="39"/>
        <v/>
      </c>
      <c r="AG175" s="29" t="str">
        <f t="shared" si="40"/>
        <v/>
      </c>
      <c r="AH175" s="30" t="str">
        <f t="shared" si="41"/>
        <v/>
      </c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  <c r="AV175" s="6"/>
      <c r="AW175" s="6"/>
    </row>
    <row r="176" spans="2:49" ht="18" customHeight="1" x14ac:dyDescent="0.2">
      <c r="B176" s="106">
        <v>165</v>
      </c>
      <c r="C176" s="153"/>
      <c r="D176" s="184"/>
      <c r="E176" s="184"/>
      <c r="F176" s="184"/>
      <c r="G176" s="165" t="str">
        <f t="shared" si="31"/>
        <v/>
      </c>
      <c r="H176" s="48"/>
      <c r="I176" s="17"/>
      <c r="J176" s="140" t="str">
        <f t="shared" si="32"/>
        <v/>
      </c>
      <c r="K176" s="112"/>
      <c r="L176" s="114"/>
      <c r="M176" s="114"/>
      <c r="N176" s="114"/>
      <c r="O176" s="18" t="str" cm="1">
        <f t="array" ref="O176">IF(K176="","",IF($O$11="Bester",LARGE(K176:N176,1),IF(AND(M176="",N176=""),"",SUM(LARGE(K176:N176,{1;2;3})))))</f>
        <v/>
      </c>
      <c r="P176" s="140" t="str">
        <f t="shared" si="33"/>
        <v/>
      </c>
      <c r="Q176" s="112"/>
      <c r="R176" s="114"/>
      <c r="S176" s="114"/>
      <c r="T176" s="114"/>
      <c r="U176" s="19" t="str" cm="1">
        <f t="array" ref="U176">IF(Q176="","",IF($U$11="Bester",LARGE(Q176:T176,1),IF(AND(S176="",T176=""),"",SUM(LARGE(Q176:T176,{1;2;3})))))</f>
        <v/>
      </c>
      <c r="V176" s="140" t="str">
        <f t="shared" si="34"/>
        <v/>
      </c>
      <c r="W176" s="17"/>
      <c r="X176" s="140" t="str">
        <f t="shared" si="35"/>
        <v/>
      </c>
      <c r="Y176" s="21"/>
      <c r="Z176" s="26" t="str">
        <f t="shared" si="28"/>
        <v/>
      </c>
      <c r="AA176" s="27" t="str">
        <f t="shared" si="29"/>
        <v/>
      </c>
      <c r="AB176" s="27" t="str">
        <f t="shared" si="30"/>
        <v/>
      </c>
      <c r="AC176" s="25" t="str">
        <f t="shared" si="36"/>
        <v/>
      </c>
      <c r="AD176" s="19" t="str">
        <f t="shared" si="37"/>
        <v/>
      </c>
      <c r="AE176" s="142" t="str">
        <f t="shared" si="38"/>
        <v/>
      </c>
      <c r="AF176" s="28" t="str">
        <f t="shared" si="39"/>
        <v/>
      </c>
      <c r="AG176" s="29" t="str">
        <f t="shared" si="40"/>
        <v/>
      </c>
      <c r="AH176" s="30" t="str">
        <f t="shared" si="41"/>
        <v/>
      </c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  <c r="AV176" s="6"/>
      <c r="AW176" s="6"/>
    </row>
    <row r="177" spans="2:49" ht="18" customHeight="1" x14ac:dyDescent="0.2">
      <c r="B177" s="106">
        <v>166</v>
      </c>
      <c r="C177" s="153"/>
      <c r="D177" s="184"/>
      <c r="E177" s="184"/>
      <c r="F177" s="184"/>
      <c r="G177" s="165" t="str">
        <f t="shared" si="31"/>
        <v/>
      </c>
      <c r="H177" s="48"/>
      <c r="I177" s="17"/>
      <c r="J177" s="140" t="str">
        <f t="shared" si="32"/>
        <v/>
      </c>
      <c r="K177" s="112"/>
      <c r="L177" s="114"/>
      <c r="M177" s="114"/>
      <c r="N177" s="114"/>
      <c r="O177" s="18" t="str" cm="1">
        <f t="array" ref="O177">IF(K177="","",IF($O$11="Bester",LARGE(K177:N177,1),IF(AND(M177="",N177=""),"",SUM(LARGE(K177:N177,{1;2;3})))))</f>
        <v/>
      </c>
      <c r="P177" s="140" t="str">
        <f t="shared" si="33"/>
        <v/>
      </c>
      <c r="Q177" s="112"/>
      <c r="R177" s="114"/>
      <c r="S177" s="114"/>
      <c r="T177" s="114"/>
      <c r="U177" s="19" t="str" cm="1">
        <f t="array" ref="U177">IF(Q177="","",IF($U$11="Bester",LARGE(Q177:T177,1),IF(AND(S177="",T177=""),"",SUM(LARGE(Q177:T177,{1;2;3})))))</f>
        <v/>
      </c>
      <c r="V177" s="140" t="str">
        <f t="shared" si="34"/>
        <v/>
      </c>
      <c r="W177" s="17"/>
      <c r="X177" s="140" t="str">
        <f t="shared" si="35"/>
        <v/>
      </c>
      <c r="Y177" s="21"/>
      <c r="Z177" s="26" t="str">
        <f t="shared" si="28"/>
        <v/>
      </c>
      <c r="AA177" s="27" t="str">
        <f t="shared" si="29"/>
        <v/>
      </c>
      <c r="AB177" s="27" t="str">
        <f t="shared" si="30"/>
        <v/>
      </c>
      <c r="AC177" s="25" t="str">
        <f t="shared" si="36"/>
        <v/>
      </c>
      <c r="AD177" s="19" t="str">
        <f t="shared" si="37"/>
        <v/>
      </c>
      <c r="AE177" s="142" t="str">
        <f t="shared" si="38"/>
        <v/>
      </c>
      <c r="AF177" s="28" t="str">
        <f t="shared" si="39"/>
        <v/>
      </c>
      <c r="AG177" s="29" t="str">
        <f t="shared" si="40"/>
        <v/>
      </c>
      <c r="AH177" s="30" t="str">
        <f t="shared" si="41"/>
        <v/>
      </c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  <c r="AV177" s="6"/>
      <c r="AW177" s="6"/>
    </row>
    <row r="178" spans="2:49" ht="18" customHeight="1" x14ac:dyDescent="0.2">
      <c r="B178" s="106">
        <v>167</v>
      </c>
      <c r="C178" s="153"/>
      <c r="D178" s="184"/>
      <c r="E178" s="184"/>
      <c r="F178" s="184"/>
      <c r="G178" s="165" t="str">
        <f t="shared" si="31"/>
        <v/>
      </c>
      <c r="H178" s="48"/>
      <c r="I178" s="17"/>
      <c r="J178" s="140" t="str">
        <f t="shared" si="32"/>
        <v/>
      </c>
      <c r="K178" s="112"/>
      <c r="L178" s="114"/>
      <c r="M178" s="114"/>
      <c r="N178" s="114"/>
      <c r="O178" s="18" t="str" cm="1">
        <f t="array" ref="O178">IF(K178="","",IF($O$11="Bester",LARGE(K178:N178,1),IF(AND(M178="",N178=""),"",SUM(LARGE(K178:N178,{1;2;3})))))</f>
        <v/>
      </c>
      <c r="P178" s="140" t="str">
        <f t="shared" si="33"/>
        <v/>
      </c>
      <c r="Q178" s="112"/>
      <c r="R178" s="114"/>
      <c r="S178" s="114"/>
      <c r="T178" s="114"/>
      <c r="U178" s="19" t="str" cm="1">
        <f t="array" ref="U178">IF(Q178="","",IF($U$11="Bester",LARGE(Q178:T178,1),IF(AND(S178="",T178=""),"",SUM(LARGE(Q178:T178,{1;2;3})))))</f>
        <v/>
      </c>
      <c r="V178" s="140" t="str">
        <f t="shared" si="34"/>
        <v/>
      </c>
      <c r="W178" s="17"/>
      <c r="X178" s="140" t="str">
        <f t="shared" si="35"/>
        <v/>
      </c>
      <c r="Y178" s="21"/>
      <c r="Z178" s="26" t="str">
        <f t="shared" si="28"/>
        <v/>
      </c>
      <c r="AA178" s="27" t="str">
        <f t="shared" si="29"/>
        <v/>
      </c>
      <c r="AB178" s="27" t="str">
        <f t="shared" si="30"/>
        <v/>
      </c>
      <c r="AC178" s="25" t="str">
        <f t="shared" si="36"/>
        <v/>
      </c>
      <c r="AD178" s="19" t="str">
        <f t="shared" si="37"/>
        <v/>
      </c>
      <c r="AE178" s="142" t="str">
        <f t="shared" si="38"/>
        <v/>
      </c>
      <c r="AF178" s="28" t="str">
        <f t="shared" si="39"/>
        <v/>
      </c>
      <c r="AG178" s="29" t="str">
        <f t="shared" si="40"/>
        <v/>
      </c>
      <c r="AH178" s="30" t="str">
        <f t="shared" si="41"/>
        <v/>
      </c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  <c r="AV178" s="6"/>
      <c r="AW178" s="6"/>
    </row>
    <row r="179" spans="2:49" ht="18" customHeight="1" x14ac:dyDescent="0.2">
      <c r="B179" s="106">
        <v>168</v>
      </c>
      <c r="C179" s="153"/>
      <c r="D179" s="184"/>
      <c r="E179" s="184"/>
      <c r="F179" s="184"/>
      <c r="G179" s="165" t="str">
        <f t="shared" si="31"/>
        <v/>
      </c>
      <c r="H179" s="48"/>
      <c r="I179" s="17"/>
      <c r="J179" s="140" t="str">
        <f t="shared" si="32"/>
        <v/>
      </c>
      <c r="K179" s="112"/>
      <c r="L179" s="114"/>
      <c r="M179" s="114"/>
      <c r="N179" s="114"/>
      <c r="O179" s="18" t="str" cm="1">
        <f t="array" ref="O179">IF(K179="","",IF($O$11="Bester",LARGE(K179:N179,1),IF(AND(M179="",N179=""),"",SUM(LARGE(K179:N179,{1;2;3})))))</f>
        <v/>
      </c>
      <c r="P179" s="140" t="str">
        <f t="shared" si="33"/>
        <v/>
      </c>
      <c r="Q179" s="112"/>
      <c r="R179" s="114"/>
      <c r="S179" s="114"/>
      <c r="T179" s="114"/>
      <c r="U179" s="19" t="str" cm="1">
        <f t="array" ref="U179">IF(Q179="","",IF($U$11="Bester",LARGE(Q179:T179,1),IF(AND(S179="",T179=""),"",SUM(LARGE(Q179:T179,{1;2;3})))))</f>
        <v/>
      </c>
      <c r="V179" s="140" t="str">
        <f t="shared" si="34"/>
        <v/>
      </c>
      <c r="W179" s="17"/>
      <c r="X179" s="140" t="str">
        <f t="shared" si="35"/>
        <v/>
      </c>
      <c r="Y179" s="21"/>
      <c r="Z179" s="26" t="str">
        <f t="shared" si="28"/>
        <v/>
      </c>
      <c r="AA179" s="27" t="str">
        <f t="shared" si="29"/>
        <v/>
      </c>
      <c r="AB179" s="27" t="str">
        <f t="shared" si="30"/>
        <v/>
      </c>
      <c r="AC179" s="25" t="str">
        <f t="shared" si="36"/>
        <v/>
      </c>
      <c r="AD179" s="19" t="str">
        <f t="shared" si="37"/>
        <v/>
      </c>
      <c r="AE179" s="142" t="str">
        <f t="shared" si="38"/>
        <v/>
      </c>
      <c r="AF179" s="28" t="str">
        <f t="shared" si="39"/>
        <v/>
      </c>
      <c r="AG179" s="29" t="str">
        <f t="shared" si="40"/>
        <v/>
      </c>
      <c r="AH179" s="30" t="str">
        <f t="shared" si="41"/>
        <v/>
      </c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  <c r="AV179" s="6"/>
      <c r="AW179" s="6"/>
    </row>
    <row r="180" spans="2:49" ht="18" customHeight="1" x14ac:dyDescent="0.2">
      <c r="B180" s="106">
        <v>169</v>
      </c>
      <c r="C180" s="153"/>
      <c r="D180" s="184"/>
      <c r="E180" s="184"/>
      <c r="F180" s="184"/>
      <c r="G180" s="165" t="str">
        <f t="shared" si="31"/>
        <v/>
      </c>
      <c r="H180" s="48"/>
      <c r="I180" s="17"/>
      <c r="J180" s="140" t="str">
        <f t="shared" si="32"/>
        <v/>
      </c>
      <c r="K180" s="112"/>
      <c r="L180" s="114"/>
      <c r="M180" s="114"/>
      <c r="N180" s="114"/>
      <c r="O180" s="18" t="str" cm="1">
        <f t="array" ref="O180">IF(K180="","",IF($O$11="Bester",LARGE(K180:N180,1),IF(AND(M180="",N180=""),"",SUM(LARGE(K180:N180,{1;2;3})))))</f>
        <v/>
      </c>
      <c r="P180" s="140" t="str">
        <f t="shared" si="33"/>
        <v/>
      </c>
      <c r="Q180" s="112"/>
      <c r="R180" s="114"/>
      <c r="S180" s="114"/>
      <c r="T180" s="114"/>
      <c r="U180" s="19" t="str" cm="1">
        <f t="array" ref="U180">IF(Q180="","",IF($U$11="Bester",LARGE(Q180:T180,1),IF(AND(S180="",T180=""),"",SUM(LARGE(Q180:T180,{1;2;3})))))</f>
        <v/>
      </c>
      <c r="V180" s="140" t="str">
        <f t="shared" si="34"/>
        <v/>
      </c>
      <c r="W180" s="17"/>
      <c r="X180" s="140" t="str">
        <f t="shared" si="35"/>
        <v/>
      </c>
      <c r="Y180" s="21"/>
      <c r="Z180" s="26" t="str">
        <f t="shared" si="28"/>
        <v/>
      </c>
      <c r="AA180" s="27" t="str">
        <f t="shared" si="29"/>
        <v/>
      </c>
      <c r="AB180" s="27" t="str">
        <f t="shared" si="30"/>
        <v/>
      </c>
      <c r="AC180" s="25" t="str">
        <f t="shared" si="36"/>
        <v/>
      </c>
      <c r="AD180" s="19" t="str">
        <f t="shared" si="37"/>
        <v/>
      </c>
      <c r="AE180" s="142" t="str">
        <f t="shared" si="38"/>
        <v/>
      </c>
      <c r="AF180" s="28" t="str">
        <f t="shared" si="39"/>
        <v/>
      </c>
      <c r="AG180" s="29" t="str">
        <f t="shared" si="40"/>
        <v/>
      </c>
      <c r="AH180" s="30" t="str">
        <f t="shared" si="41"/>
        <v/>
      </c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  <c r="AV180" s="6"/>
      <c r="AW180" s="6"/>
    </row>
    <row r="181" spans="2:49" ht="18" customHeight="1" x14ac:dyDescent="0.2">
      <c r="B181" s="106">
        <v>170</v>
      </c>
      <c r="C181" s="153"/>
      <c r="D181" s="184"/>
      <c r="E181" s="184"/>
      <c r="F181" s="184"/>
      <c r="G181" s="165" t="str">
        <f t="shared" si="31"/>
        <v/>
      </c>
      <c r="H181" s="48"/>
      <c r="I181" s="17"/>
      <c r="J181" s="140" t="str">
        <f t="shared" si="32"/>
        <v/>
      </c>
      <c r="K181" s="112"/>
      <c r="L181" s="114"/>
      <c r="M181" s="114"/>
      <c r="N181" s="114"/>
      <c r="O181" s="18" t="str" cm="1">
        <f t="array" ref="O181">IF(K181="","",IF($O$11="Bester",LARGE(K181:N181,1),IF(AND(M181="",N181=""),"",SUM(LARGE(K181:N181,{1;2;3})))))</f>
        <v/>
      </c>
      <c r="P181" s="140" t="str">
        <f t="shared" si="33"/>
        <v/>
      </c>
      <c r="Q181" s="112"/>
      <c r="R181" s="114"/>
      <c r="S181" s="114"/>
      <c r="T181" s="114"/>
      <c r="U181" s="19" t="str" cm="1">
        <f t="array" ref="U181">IF(Q181="","",IF($U$11="Bester",LARGE(Q181:T181,1),IF(AND(S181="",T181=""),"",SUM(LARGE(Q181:T181,{1;2;3})))))</f>
        <v/>
      </c>
      <c r="V181" s="140" t="str">
        <f t="shared" si="34"/>
        <v/>
      </c>
      <c r="W181" s="17"/>
      <c r="X181" s="140" t="str">
        <f t="shared" si="35"/>
        <v/>
      </c>
      <c r="Y181" s="21"/>
      <c r="Z181" s="26" t="str">
        <f t="shared" si="28"/>
        <v/>
      </c>
      <c r="AA181" s="27" t="str">
        <f t="shared" si="29"/>
        <v/>
      </c>
      <c r="AB181" s="27" t="str">
        <f t="shared" si="30"/>
        <v/>
      </c>
      <c r="AC181" s="25" t="str">
        <f t="shared" si="36"/>
        <v/>
      </c>
      <c r="AD181" s="19" t="str">
        <f t="shared" si="37"/>
        <v/>
      </c>
      <c r="AE181" s="142" t="str">
        <f t="shared" si="38"/>
        <v/>
      </c>
      <c r="AF181" s="28" t="str">
        <f t="shared" si="39"/>
        <v/>
      </c>
      <c r="AG181" s="29" t="str">
        <f t="shared" si="40"/>
        <v/>
      </c>
      <c r="AH181" s="30" t="str">
        <f t="shared" si="41"/>
        <v/>
      </c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  <c r="AV181" s="6"/>
      <c r="AW181" s="6"/>
    </row>
    <row r="182" spans="2:49" ht="18" customHeight="1" x14ac:dyDescent="0.2">
      <c r="B182" s="106">
        <v>171</v>
      </c>
      <c r="C182" s="153"/>
      <c r="D182" s="184"/>
      <c r="E182" s="184"/>
      <c r="F182" s="184"/>
      <c r="G182" s="165" t="str">
        <f t="shared" si="31"/>
        <v/>
      </c>
      <c r="H182" s="48"/>
      <c r="I182" s="17"/>
      <c r="J182" s="140" t="str">
        <f t="shared" si="32"/>
        <v/>
      </c>
      <c r="K182" s="112"/>
      <c r="L182" s="114"/>
      <c r="M182" s="114"/>
      <c r="N182" s="114"/>
      <c r="O182" s="18" t="str" cm="1">
        <f t="array" ref="O182">IF(K182="","",IF($O$11="Bester",LARGE(K182:N182,1),IF(AND(M182="",N182=""),"",SUM(LARGE(K182:N182,{1;2;3})))))</f>
        <v/>
      </c>
      <c r="P182" s="140" t="str">
        <f t="shared" si="33"/>
        <v/>
      </c>
      <c r="Q182" s="112"/>
      <c r="R182" s="114"/>
      <c r="S182" s="114"/>
      <c r="T182" s="114"/>
      <c r="U182" s="19" t="str" cm="1">
        <f t="array" ref="U182">IF(Q182="","",IF($U$11="Bester",LARGE(Q182:T182,1),IF(AND(S182="",T182=""),"",SUM(LARGE(Q182:T182,{1;2;3})))))</f>
        <v/>
      </c>
      <c r="V182" s="140" t="str">
        <f t="shared" si="34"/>
        <v/>
      </c>
      <c r="W182" s="17"/>
      <c r="X182" s="140" t="str">
        <f t="shared" si="35"/>
        <v/>
      </c>
      <c r="Y182" s="21"/>
      <c r="Z182" s="26" t="str">
        <f t="shared" si="28"/>
        <v/>
      </c>
      <c r="AA182" s="27" t="str">
        <f t="shared" si="29"/>
        <v/>
      </c>
      <c r="AB182" s="27" t="str">
        <f t="shared" si="30"/>
        <v/>
      </c>
      <c r="AC182" s="25" t="str">
        <f t="shared" si="36"/>
        <v/>
      </c>
      <c r="AD182" s="19" t="str">
        <f t="shared" si="37"/>
        <v/>
      </c>
      <c r="AE182" s="142" t="str">
        <f t="shared" si="38"/>
        <v/>
      </c>
      <c r="AF182" s="28" t="str">
        <f t="shared" si="39"/>
        <v/>
      </c>
      <c r="AG182" s="29" t="str">
        <f t="shared" si="40"/>
        <v/>
      </c>
      <c r="AH182" s="30" t="str">
        <f t="shared" si="41"/>
        <v/>
      </c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  <c r="AV182" s="6"/>
      <c r="AW182" s="6"/>
    </row>
    <row r="183" spans="2:49" ht="18" customHeight="1" x14ac:dyDescent="0.2">
      <c r="B183" s="106">
        <v>172</v>
      </c>
      <c r="C183" s="153"/>
      <c r="D183" s="184"/>
      <c r="E183" s="184"/>
      <c r="F183" s="184"/>
      <c r="G183" s="165" t="str">
        <f t="shared" si="31"/>
        <v/>
      </c>
      <c r="H183" s="48"/>
      <c r="I183" s="17"/>
      <c r="J183" s="140" t="str">
        <f t="shared" si="32"/>
        <v/>
      </c>
      <c r="K183" s="112"/>
      <c r="L183" s="114"/>
      <c r="M183" s="114"/>
      <c r="N183" s="114"/>
      <c r="O183" s="18" t="str" cm="1">
        <f t="array" ref="O183">IF(K183="","",IF($O$11="Bester",LARGE(K183:N183,1),IF(AND(M183="",N183=""),"",SUM(LARGE(K183:N183,{1;2;3})))))</f>
        <v/>
      </c>
      <c r="P183" s="140" t="str">
        <f t="shared" si="33"/>
        <v/>
      </c>
      <c r="Q183" s="112"/>
      <c r="R183" s="114"/>
      <c r="S183" s="114"/>
      <c r="T183" s="114"/>
      <c r="U183" s="19" t="str" cm="1">
        <f t="array" ref="U183">IF(Q183="","",IF($U$11="Bester",LARGE(Q183:T183,1),IF(AND(S183="",T183=""),"",SUM(LARGE(Q183:T183,{1;2;3})))))</f>
        <v/>
      </c>
      <c r="V183" s="140" t="str">
        <f t="shared" si="34"/>
        <v/>
      </c>
      <c r="W183" s="17"/>
      <c r="X183" s="140" t="str">
        <f t="shared" si="35"/>
        <v/>
      </c>
      <c r="Y183" s="21"/>
      <c r="Z183" s="26" t="str">
        <f t="shared" si="28"/>
        <v/>
      </c>
      <c r="AA183" s="27" t="str">
        <f t="shared" si="29"/>
        <v/>
      </c>
      <c r="AB183" s="27" t="str">
        <f t="shared" si="30"/>
        <v/>
      </c>
      <c r="AC183" s="25" t="str">
        <f t="shared" si="36"/>
        <v/>
      </c>
      <c r="AD183" s="19" t="str">
        <f t="shared" si="37"/>
        <v/>
      </c>
      <c r="AE183" s="142" t="str">
        <f t="shared" si="38"/>
        <v/>
      </c>
      <c r="AF183" s="28" t="str">
        <f t="shared" si="39"/>
        <v/>
      </c>
      <c r="AG183" s="29" t="str">
        <f t="shared" si="40"/>
        <v/>
      </c>
      <c r="AH183" s="30" t="str">
        <f t="shared" si="41"/>
        <v/>
      </c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  <c r="AV183" s="6"/>
      <c r="AW183" s="6"/>
    </row>
    <row r="184" spans="2:49" ht="18" customHeight="1" x14ac:dyDescent="0.2">
      <c r="B184" s="106">
        <v>173</v>
      </c>
      <c r="C184" s="153"/>
      <c r="D184" s="184"/>
      <c r="E184" s="184"/>
      <c r="F184" s="184"/>
      <c r="G184" s="165" t="str">
        <f t="shared" si="31"/>
        <v/>
      </c>
      <c r="H184" s="48"/>
      <c r="I184" s="17"/>
      <c r="J184" s="140" t="str">
        <f t="shared" si="32"/>
        <v/>
      </c>
      <c r="K184" s="112"/>
      <c r="L184" s="114"/>
      <c r="M184" s="114"/>
      <c r="N184" s="114"/>
      <c r="O184" s="18" t="str" cm="1">
        <f t="array" ref="O184">IF(K184="","",IF($O$11="Bester",LARGE(K184:N184,1),IF(AND(M184="",N184=""),"",SUM(LARGE(K184:N184,{1;2;3})))))</f>
        <v/>
      </c>
      <c r="P184" s="140" t="str">
        <f t="shared" si="33"/>
        <v/>
      </c>
      <c r="Q184" s="112"/>
      <c r="R184" s="114"/>
      <c r="S184" s="114"/>
      <c r="T184" s="114"/>
      <c r="U184" s="19" t="str" cm="1">
        <f t="array" ref="U184">IF(Q184="","",IF($U$11="Bester",LARGE(Q184:T184,1),IF(AND(S184="",T184=""),"",SUM(LARGE(Q184:T184,{1;2;3})))))</f>
        <v/>
      </c>
      <c r="V184" s="140" t="str">
        <f t="shared" si="34"/>
        <v/>
      </c>
      <c r="W184" s="17"/>
      <c r="X184" s="140" t="str">
        <f t="shared" si="35"/>
        <v/>
      </c>
      <c r="Y184" s="21"/>
      <c r="Z184" s="26" t="str">
        <f t="shared" si="28"/>
        <v/>
      </c>
      <c r="AA184" s="27" t="str">
        <f t="shared" si="29"/>
        <v/>
      </c>
      <c r="AB184" s="27" t="str">
        <f t="shared" si="30"/>
        <v/>
      </c>
      <c r="AC184" s="25" t="str">
        <f t="shared" si="36"/>
        <v/>
      </c>
      <c r="AD184" s="19" t="str">
        <f t="shared" si="37"/>
        <v/>
      </c>
      <c r="AE184" s="142" t="str">
        <f t="shared" si="38"/>
        <v/>
      </c>
      <c r="AF184" s="28" t="str">
        <f t="shared" si="39"/>
        <v/>
      </c>
      <c r="AG184" s="29" t="str">
        <f t="shared" si="40"/>
        <v/>
      </c>
      <c r="AH184" s="30" t="str">
        <f t="shared" si="41"/>
        <v/>
      </c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  <c r="AV184" s="6"/>
      <c r="AW184" s="6"/>
    </row>
    <row r="185" spans="2:49" ht="18" customHeight="1" x14ac:dyDescent="0.2">
      <c r="B185" s="106">
        <v>174</v>
      </c>
      <c r="C185" s="153"/>
      <c r="D185" s="184"/>
      <c r="E185" s="184"/>
      <c r="F185" s="184"/>
      <c r="G185" s="165" t="str">
        <f t="shared" si="31"/>
        <v/>
      </c>
      <c r="H185" s="48"/>
      <c r="I185" s="17"/>
      <c r="J185" s="140" t="str">
        <f t="shared" si="32"/>
        <v/>
      </c>
      <c r="K185" s="112"/>
      <c r="L185" s="114"/>
      <c r="M185" s="114"/>
      <c r="N185" s="114"/>
      <c r="O185" s="18" t="str" cm="1">
        <f t="array" ref="O185">IF(K185="","",IF($O$11="Bester",LARGE(K185:N185,1),IF(AND(M185="",N185=""),"",SUM(LARGE(K185:N185,{1;2;3})))))</f>
        <v/>
      </c>
      <c r="P185" s="140" t="str">
        <f t="shared" si="33"/>
        <v/>
      </c>
      <c r="Q185" s="112"/>
      <c r="R185" s="114"/>
      <c r="S185" s="114"/>
      <c r="T185" s="114"/>
      <c r="U185" s="19" t="str" cm="1">
        <f t="array" ref="U185">IF(Q185="","",IF($U$11="Bester",LARGE(Q185:T185,1),IF(AND(S185="",T185=""),"",SUM(LARGE(Q185:T185,{1;2;3})))))</f>
        <v/>
      </c>
      <c r="V185" s="140" t="str">
        <f t="shared" si="34"/>
        <v/>
      </c>
      <c r="W185" s="17"/>
      <c r="X185" s="140" t="str">
        <f t="shared" si="35"/>
        <v/>
      </c>
      <c r="Y185" s="21"/>
      <c r="Z185" s="26" t="str">
        <f t="shared" si="28"/>
        <v/>
      </c>
      <c r="AA185" s="27" t="str">
        <f t="shared" si="29"/>
        <v/>
      </c>
      <c r="AB185" s="27" t="str">
        <f t="shared" si="30"/>
        <v/>
      </c>
      <c r="AC185" s="25" t="str">
        <f t="shared" si="36"/>
        <v/>
      </c>
      <c r="AD185" s="19" t="str">
        <f t="shared" si="37"/>
        <v/>
      </c>
      <c r="AE185" s="142" t="str">
        <f t="shared" si="38"/>
        <v/>
      </c>
      <c r="AF185" s="28" t="str">
        <f t="shared" si="39"/>
        <v/>
      </c>
      <c r="AG185" s="29" t="str">
        <f t="shared" si="40"/>
        <v/>
      </c>
      <c r="AH185" s="30" t="str">
        <f t="shared" si="41"/>
        <v/>
      </c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  <c r="AV185" s="6"/>
      <c r="AW185" s="6"/>
    </row>
    <row r="186" spans="2:49" ht="18" customHeight="1" x14ac:dyDescent="0.2">
      <c r="B186" s="106">
        <v>175</v>
      </c>
      <c r="C186" s="153"/>
      <c r="D186" s="184"/>
      <c r="E186" s="184"/>
      <c r="F186" s="184"/>
      <c r="G186" s="165" t="str">
        <f t="shared" si="31"/>
        <v/>
      </c>
      <c r="H186" s="48"/>
      <c r="I186" s="17"/>
      <c r="J186" s="140" t="str">
        <f t="shared" si="32"/>
        <v/>
      </c>
      <c r="K186" s="112"/>
      <c r="L186" s="114"/>
      <c r="M186" s="114"/>
      <c r="N186" s="114"/>
      <c r="O186" s="18" t="str" cm="1">
        <f t="array" ref="O186">IF(K186="","",IF($O$11="Bester",LARGE(K186:N186,1),IF(AND(M186="",N186=""),"",SUM(LARGE(K186:N186,{1;2;3})))))</f>
        <v/>
      </c>
      <c r="P186" s="140" t="str">
        <f t="shared" si="33"/>
        <v/>
      </c>
      <c r="Q186" s="112"/>
      <c r="R186" s="114"/>
      <c r="S186" s="114"/>
      <c r="T186" s="114"/>
      <c r="U186" s="19" t="str" cm="1">
        <f t="array" ref="U186">IF(Q186="","",IF($U$11="Bester",LARGE(Q186:T186,1),IF(AND(S186="",T186=""),"",SUM(LARGE(Q186:T186,{1;2;3})))))</f>
        <v/>
      </c>
      <c r="V186" s="140" t="str">
        <f t="shared" si="34"/>
        <v/>
      </c>
      <c r="W186" s="17"/>
      <c r="X186" s="140" t="str">
        <f t="shared" si="35"/>
        <v/>
      </c>
      <c r="Y186" s="21"/>
      <c r="Z186" s="26" t="str">
        <f t="shared" si="28"/>
        <v/>
      </c>
      <c r="AA186" s="27" t="str">
        <f t="shared" si="29"/>
        <v/>
      </c>
      <c r="AB186" s="27" t="str">
        <f t="shared" si="30"/>
        <v/>
      </c>
      <c r="AC186" s="25" t="str">
        <f t="shared" si="36"/>
        <v/>
      </c>
      <c r="AD186" s="19" t="str">
        <f t="shared" si="37"/>
        <v/>
      </c>
      <c r="AE186" s="142" t="str">
        <f t="shared" si="38"/>
        <v/>
      </c>
      <c r="AF186" s="28" t="str">
        <f t="shared" si="39"/>
        <v/>
      </c>
      <c r="AG186" s="29" t="str">
        <f t="shared" si="40"/>
        <v/>
      </c>
      <c r="AH186" s="30" t="str">
        <f t="shared" si="41"/>
        <v/>
      </c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  <c r="AV186" s="6"/>
      <c r="AW186" s="6"/>
    </row>
    <row r="187" spans="2:49" ht="18" customHeight="1" x14ac:dyDescent="0.2">
      <c r="B187" s="106">
        <v>176</v>
      </c>
      <c r="C187" s="153"/>
      <c r="D187" s="184"/>
      <c r="E187" s="184"/>
      <c r="F187" s="184"/>
      <c r="G187" s="165" t="str">
        <f t="shared" si="31"/>
        <v/>
      </c>
      <c r="H187" s="48"/>
      <c r="I187" s="17"/>
      <c r="J187" s="140" t="str">
        <f t="shared" si="32"/>
        <v/>
      </c>
      <c r="K187" s="112"/>
      <c r="L187" s="114"/>
      <c r="M187" s="114"/>
      <c r="N187" s="114"/>
      <c r="O187" s="18" t="str" cm="1">
        <f t="array" ref="O187">IF(K187="","",IF($O$11="Bester",LARGE(K187:N187,1),IF(AND(M187="",N187=""),"",SUM(LARGE(K187:N187,{1;2;3})))))</f>
        <v/>
      </c>
      <c r="P187" s="140" t="str">
        <f t="shared" si="33"/>
        <v/>
      </c>
      <c r="Q187" s="112"/>
      <c r="R187" s="114"/>
      <c r="S187" s="114"/>
      <c r="T187" s="114"/>
      <c r="U187" s="19" t="str" cm="1">
        <f t="array" ref="U187">IF(Q187="","",IF($U$11="Bester",LARGE(Q187:T187,1),IF(AND(S187="",T187=""),"",SUM(LARGE(Q187:T187,{1;2;3})))))</f>
        <v/>
      </c>
      <c r="V187" s="140" t="str">
        <f t="shared" si="34"/>
        <v/>
      </c>
      <c r="W187" s="17"/>
      <c r="X187" s="140" t="str">
        <f t="shared" si="35"/>
        <v/>
      </c>
      <c r="Y187" s="21"/>
      <c r="Z187" s="26" t="str">
        <f t="shared" si="28"/>
        <v/>
      </c>
      <c r="AA187" s="27" t="str">
        <f t="shared" si="29"/>
        <v/>
      </c>
      <c r="AB187" s="27" t="str">
        <f t="shared" si="30"/>
        <v/>
      </c>
      <c r="AC187" s="25" t="str">
        <f t="shared" si="36"/>
        <v/>
      </c>
      <c r="AD187" s="19" t="str">
        <f t="shared" si="37"/>
        <v/>
      </c>
      <c r="AE187" s="142" t="str">
        <f t="shared" si="38"/>
        <v/>
      </c>
      <c r="AF187" s="28" t="str">
        <f t="shared" si="39"/>
        <v/>
      </c>
      <c r="AG187" s="29" t="str">
        <f t="shared" si="40"/>
        <v/>
      </c>
      <c r="AH187" s="30" t="str">
        <f t="shared" si="41"/>
        <v/>
      </c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  <c r="AV187" s="6"/>
      <c r="AW187" s="6"/>
    </row>
    <row r="188" spans="2:49" ht="18" customHeight="1" x14ac:dyDescent="0.2">
      <c r="B188" s="106">
        <v>177</v>
      </c>
      <c r="C188" s="153"/>
      <c r="D188" s="184"/>
      <c r="E188" s="184"/>
      <c r="F188" s="184"/>
      <c r="G188" s="165" t="str">
        <f t="shared" si="31"/>
        <v/>
      </c>
      <c r="H188" s="48"/>
      <c r="I188" s="17"/>
      <c r="J188" s="140" t="str">
        <f t="shared" si="32"/>
        <v/>
      </c>
      <c r="K188" s="112"/>
      <c r="L188" s="114"/>
      <c r="M188" s="114"/>
      <c r="N188" s="114"/>
      <c r="O188" s="18" t="str" cm="1">
        <f t="array" ref="O188">IF(K188="","",IF($O$11="Bester",LARGE(K188:N188,1),IF(AND(M188="",N188=""),"",SUM(LARGE(K188:N188,{1;2;3})))))</f>
        <v/>
      </c>
      <c r="P188" s="140" t="str">
        <f t="shared" si="33"/>
        <v/>
      </c>
      <c r="Q188" s="112"/>
      <c r="R188" s="114"/>
      <c r="S188" s="114"/>
      <c r="T188" s="114"/>
      <c r="U188" s="19" t="str" cm="1">
        <f t="array" ref="U188">IF(Q188="","",IF($U$11="Bester",LARGE(Q188:T188,1),IF(AND(S188="",T188=""),"",SUM(LARGE(Q188:T188,{1;2;3})))))</f>
        <v/>
      </c>
      <c r="V188" s="140" t="str">
        <f t="shared" si="34"/>
        <v/>
      </c>
      <c r="W188" s="17"/>
      <c r="X188" s="140" t="str">
        <f t="shared" si="35"/>
        <v/>
      </c>
      <c r="Y188" s="21"/>
      <c r="Z188" s="26" t="str">
        <f t="shared" si="28"/>
        <v/>
      </c>
      <c r="AA188" s="27" t="str">
        <f t="shared" si="29"/>
        <v/>
      </c>
      <c r="AB188" s="27" t="str">
        <f t="shared" si="30"/>
        <v/>
      </c>
      <c r="AC188" s="25" t="str">
        <f t="shared" si="36"/>
        <v/>
      </c>
      <c r="AD188" s="19" t="str">
        <f t="shared" si="37"/>
        <v/>
      </c>
      <c r="AE188" s="142" t="str">
        <f t="shared" si="38"/>
        <v/>
      </c>
      <c r="AF188" s="28" t="str">
        <f t="shared" si="39"/>
        <v/>
      </c>
      <c r="AG188" s="29" t="str">
        <f t="shared" si="40"/>
        <v/>
      </c>
      <c r="AH188" s="30" t="str">
        <f t="shared" si="41"/>
        <v/>
      </c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  <c r="AV188" s="6"/>
      <c r="AW188" s="6"/>
    </row>
    <row r="189" spans="2:49" ht="18" customHeight="1" x14ac:dyDescent="0.2">
      <c r="B189" s="106">
        <v>178</v>
      </c>
      <c r="C189" s="153"/>
      <c r="D189" s="184"/>
      <c r="E189" s="184"/>
      <c r="F189" s="184"/>
      <c r="G189" s="165" t="str">
        <f t="shared" si="31"/>
        <v/>
      </c>
      <c r="H189" s="48"/>
      <c r="I189" s="17"/>
      <c r="J189" s="140" t="str">
        <f t="shared" si="32"/>
        <v/>
      </c>
      <c r="K189" s="112"/>
      <c r="L189" s="114"/>
      <c r="M189" s="114"/>
      <c r="N189" s="114"/>
      <c r="O189" s="18" t="str" cm="1">
        <f t="array" ref="O189">IF(K189="","",IF($O$11="Bester",LARGE(K189:N189,1),IF(AND(M189="",N189=""),"",SUM(LARGE(K189:N189,{1;2;3})))))</f>
        <v/>
      </c>
      <c r="P189" s="140" t="str">
        <f t="shared" si="33"/>
        <v/>
      </c>
      <c r="Q189" s="112"/>
      <c r="R189" s="114"/>
      <c r="S189" s="114"/>
      <c r="T189" s="114"/>
      <c r="U189" s="19" t="str" cm="1">
        <f t="array" ref="U189">IF(Q189="","",IF($U$11="Bester",LARGE(Q189:T189,1),IF(AND(S189="",T189=""),"",SUM(LARGE(Q189:T189,{1;2;3})))))</f>
        <v/>
      </c>
      <c r="V189" s="140" t="str">
        <f t="shared" si="34"/>
        <v/>
      </c>
      <c r="W189" s="17"/>
      <c r="X189" s="140" t="str">
        <f t="shared" si="35"/>
        <v/>
      </c>
      <c r="Y189" s="21"/>
      <c r="Z189" s="26" t="str">
        <f t="shared" si="28"/>
        <v/>
      </c>
      <c r="AA189" s="27" t="str">
        <f t="shared" si="29"/>
        <v/>
      </c>
      <c r="AB189" s="27" t="str">
        <f t="shared" si="30"/>
        <v/>
      </c>
      <c r="AC189" s="25" t="str">
        <f t="shared" si="36"/>
        <v/>
      </c>
      <c r="AD189" s="19" t="str">
        <f t="shared" si="37"/>
        <v/>
      </c>
      <c r="AE189" s="142" t="str">
        <f t="shared" si="38"/>
        <v/>
      </c>
      <c r="AF189" s="28" t="str">
        <f t="shared" si="39"/>
        <v/>
      </c>
      <c r="AG189" s="29" t="str">
        <f t="shared" si="40"/>
        <v/>
      </c>
      <c r="AH189" s="30" t="str">
        <f t="shared" si="41"/>
        <v/>
      </c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  <c r="AV189" s="6"/>
      <c r="AW189" s="6"/>
    </row>
    <row r="190" spans="2:49" ht="18" customHeight="1" x14ac:dyDescent="0.2">
      <c r="B190" s="106">
        <v>179</v>
      </c>
      <c r="C190" s="153"/>
      <c r="D190" s="184"/>
      <c r="E190" s="184"/>
      <c r="F190" s="184"/>
      <c r="G190" s="165" t="str">
        <f t="shared" si="31"/>
        <v/>
      </c>
      <c r="H190" s="48"/>
      <c r="I190" s="17"/>
      <c r="J190" s="140" t="str">
        <f t="shared" si="32"/>
        <v/>
      </c>
      <c r="K190" s="112"/>
      <c r="L190" s="114"/>
      <c r="M190" s="114"/>
      <c r="N190" s="114"/>
      <c r="O190" s="18" t="str" cm="1">
        <f t="array" ref="O190">IF(K190="","",IF($O$11="Bester",LARGE(K190:N190,1),IF(AND(M190="",N190=""),"",SUM(LARGE(K190:N190,{1;2;3})))))</f>
        <v/>
      </c>
      <c r="P190" s="140" t="str">
        <f t="shared" si="33"/>
        <v/>
      </c>
      <c r="Q190" s="112"/>
      <c r="R190" s="114"/>
      <c r="S190" s="114"/>
      <c r="T190" s="114"/>
      <c r="U190" s="19" t="str" cm="1">
        <f t="array" ref="U190">IF(Q190="","",IF($U$11="Bester",LARGE(Q190:T190,1),IF(AND(S190="",T190=""),"",SUM(LARGE(Q190:T190,{1;2;3})))))</f>
        <v/>
      </c>
      <c r="V190" s="140" t="str">
        <f t="shared" si="34"/>
        <v/>
      </c>
      <c r="W190" s="17"/>
      <c r="X190" s="140" t="str">
        <f t="shared" si="35"/>
        <v/>
      </c>
      <c r="Y190" s="21"/>
      <c r="Z190" s="26" t="str">
        <f t="shared" si="28"/>
        <v/>
      </c>
      <c r="AA190" s="27" t="str">
        <f t="shared" si="29"/>
        <v/>
      </c>
      <c r="AB190" s="27" t="str">
        <f t="shared" si="30"/>
        <v/>
      </c>
      <c r="AC190" s="25" t="str">
        <f t="shared" si="36"/>
        <v/>
      </c>
      <c r="AD190" s="19" t="str">
        <f t="shared" si="37"/>
        <v/>
      </c>
      <c r="AE190" s="142" t="str">
        <f t="shared" si="38"/>
        <v/>
      </c>
      <c r="AF190" s="28" t="str">
        <f t="shared" si="39"/>
        <v/>
      </c>
      <c r="AG190" s="29" t="str">
        <f t="shared" si="40"/>
        <v/>
      </c>
      <c r="AH190" s="30" t="str">
        <f t="shared" si="41"/>
        <v/>
      </c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  <c r="AV190" s="6"/>
      <c r="AW190" s="6"/>
    </row>
    <row r="191" spans="2:49" ht="18" customHeight="1" x14ac:dyDescent="0.2">
      <c r="B191" s="106">
        <v>180</v>
      </c>
      <c r="C191" s="153"/>
      <c r="D191" s="184"/>
      <c r="E191" s="184"/>
      <c r="F191" s="184"/>
      <c r="G191" s="165" t="str">
        <f t="shared" si="31"/>
        <v/>
      </c>
      <c r="H191" s="48"/>
      <c r="I191" s="17"/>
      <c r="J191" s="140" t="str">
        <f t="shared" si="32"/>
        <v/>
      </c>
      <c r="K191" s="112"/>
      <c r="L191" s="114"/>
      <c r="M191" s="114"/>
      <c r="N191" s="114"/>
      <c r="O191" s="18" t="str" cm="1">
        <f t="array" ref="O191">IF(K191="","",IF($O$11="Bester",LARGE(K191:N191,1),IF(AND(M191="",N191=""),"",SUM(LARGE(K191:N191,{1;2;3})))))</f>
        <v/>
      </c>
      <c r="P191" s="140" t="str">
        <f t="shared" si="33"/>
        <v/>
      </c>
      <c r="Q191" s="112"/>
      <c r="R191" s="114"/>
      <c r="S191" s="114"/>
      <c r="T191" s="114"/>
      <c r="U191" s="19" t="str" cm="1">
        <f t="array" ref="U191">IF(Q191="","",IF($U$11="Bester",LARGE(Q191:T191,1),IF(AND(S191="",T191=""),"",SUM(LARGE(Q191:T191,{1;2;3})))))</f>
        <v/>
      </c>
      <c r="V191" s="140" t="str">
        <f t="shared" si="34"/>
        <v/>
      </c>
      <c r="W191" s="17"/>
      <c r="X191" s="140" t="str">
        <f t="shared" si="35"/>
        <v/>
      </c>
      <c r="Y191" s="21"/>
      <c r="Z191" s="26" t="str">
        <f t="shared" si="28"/>
        <v/>
      </c>
      <c r="AA191" s="27" t="str">
        <f t="shared" si="29"/>
        <v/>
      </c>
      <c r="AB191" s="27" t="str">
        <f t="shared" si="30"/>
        <v/>
      </c>
      <c r="AC191" s="25" t="str">
        <f t="shared" si="36"/>
        <v/>
      </c>
      <c r="AD191" s="19" t="str">
        <f t="shared" si="37"/>
        <v/>
      </c>
      <c r="AE191" s="142" t="str">
        <f t="shared" si="38"/>
        <v/>
      </c>
      <c r="AF191" s="28" t="str">
        <f t="shared" si="39"/>
        <v/>
      </c>
      <c r="AG191" s="29" t="str">
        <f t="shared" si="40"/>
        <v/>
      </c>
      <c r="AH191" s="30" t="str">
        <f t="shared" si="41"/>
        <v/>
      </c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  <c r="AV191" s="6"/>
      <c r="AW191" s="6"/>
    </row>
    <row r="192" spans="2:49" ht="18" customHeight="1" x14ac:dyDescent="0.2">
      <c r="B192" s="106">
        <v>181</v>
      </c>
      <c r="C192" s="153"/>
      <c r="D192" s="184"/>
      <c r="E192" s="184"/>
      <c r="F192" s="184"/>
      <c r="G192" s="165" t="str">
        <f t="shared" si="31"/>
        <v/>
      </c>
      <c r="H192" s="48"/>
      <c r="I192" s="17"/>
      <c r="J192" s="140" t="str">
        <f t="shared" si="32"/>
        <v/>
      </c>
      <c r="K192" s="112"/>
      <c r="L192" s="114"/>
      <c r="M192" s="114"/>
      <c r="N192" s="114"/>
      <c r="O192" s="18" t="str" cm="1">
        <f t="array" ref="O192">IF(K192="","",IF($O$11="Bester",LARGE(K192:N192,1),IF(AND(M192="",N192=""),"",SUM(LARGE(K192:N192,{1;2;3})))))</f>
        <v/>
      </c>
      <c r="P192" s="140" t="str">
        <f t="shared" si="33"/>
        <v/>
      </c>
      <c r="Q192" s="112"/>
      <c r="R192" s="114"/>
      <c r="S192" s="114"/>
      <c r="T192" s="114"/>
      <c r="U192" s="19" t="str" cm="1">
        <f t="array" ref="U192">IF(Q192="","",IF($U$11="Bester",LARGE(Q192:T192,1),IF(AND(S192="",T192=""),"",SUM(LARGE(Q192:T192,{1;2;3})))))</f>
        <v/>
      </c>
      <c r="V192" s="140" t="str">
        <f t="shared" si="34"/>
        <v/>
      </c>
      <c r="W192" s="17"/>
      <c r="X192" s="140" t="str">
        <f t="shared" si="35"/>
        <v/>
      </c>
      <c r="Y192" s="21"/>
      <c r="Z192" s="26" t="str">
        <f t="shared" si="28"/>
        <v/>
      </c>
      <c r="AA192" s="27" t="str">
        <f t="shared" si="29"/>
        <v/>
      </c>
      <c r="AB192" s="27" t="str">
        <f t="shared" si="30"/>
        <v/>
      </c>
      <c r="AC192" s="25" t="str">
        <f t="shared" si="36"/>
        <v/>
      </c>
      <c r="AD192" s="19" t="str">
        <f t="shared" si="37"/>
        <v/>
      </c>
      <c r="AE192" s="142" t="str">
        <f t="shared" si="38"/>
        <v/>
      </c>
      <c r="AF192" s="28" t="str">
        <f t="shared" si="39"/>
        <v/>
      </c>
      <c r="AG192" s="29" t="str">
        <f t="shared" si="40"/>
        <v/>
      </c>
      <c r="AH192" s="30" t="str">
        <f t="shared" si="41"/>
        <v/>
      </c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  <c r="AV192" s="6"/>
      <c r="AW192" s="6"/>
    </row>
    <row r="193" spans="2:49" ht="18" customHeight="1" x14ac:dyDescent="0.2">
      <c r="B193" s="106">
        <v>182</v>
      </c>
      <c r="C193" s="153"/>
      <c r="D193" s="184"/>
      <c r="E193" s="184"/>
      <c r="F193" s="184"/>
      <c r="G193" s="165" t="str">
        <f t="shared" si="31"/>
        <v/>
      </c>
      <c r="H193" s="48"/>
      <c r="I193" s="17"/>
      <c r="J193" s="140" t="str">
        <f t="shared" si="32"/>
        <v/>
      </c>
      <c r="K193" s="112"/>
      <c r="L193" s="114"/>
      <c r="M193" s="114"/>
      <c r="N193" s="114"/>
      <c r="O193" s="18" t="str" cm="1">
        <f t="array" ref="O193">IF(K193="","",IF($O$11="Bester",LARGE(K193:N193,1),IF(AND(M193="",N193=""),"",SUM(LARGE(K193:N193,{1;2;3})))))</f>
        <v/>
      </c>
      <c r="P193" s="140" t="str">
        <f t="shared" si="33"/>
        <v/>
      </c>
      <c r="Q193" s="112"/>
      <c r="R193" s="114"/>
      <c r="S193" s="114"/>
      <c r="T193" s="114"/>
      <c r="U193" s="19" t="str" cm="1">
        <f t="array" ref="U193">IF(Q193="","",IF($U$11="Bester",LARGE(Q193:T193,1),IF(AND(S193="",T193=""),"",SUM(LARGE(Q193:T193,{1;2;3})))))</f>
        <v/>
      </c>
      <c r="V193" s="140" t="str">
        <f t="shared" si="34"/>
        <v/>
      </c>
      <c r="W193" s="17"/>
      <c r="X193" s="140" t="str">
        <f t="shared" si="35"/>
        <v/>
      </c>
      <c r="Y193" s="21"/>
      <c r="Z193" s="26" t="str">
        <f t="shared" si="28"/>
        <v/>
      </c>
      <c r="AA193" s="27" t="str">
        <f t="shared" si="29"/>
        <v/>
      </c>
      <c r="AB193" s="27" t="str">
        <f t="shared" si="30"/>
        <v/>
      </c>
      <c r="AC193" s="25" t="str">
        <f t="shared" si="36"/>
        <v/>
      </c>
      <c r="AD193" s="19" t="str">
        <f t="shared" si="37"/>
        <v/>
      </c>
      <c r="AE193" s="142" t="str">
        <f t="shared" si="38"/>
        <v/>
      </c>
      <c r="AF193" s="28" t="str">
        <f t="shared" si="39"/>
        <v/>
      </c>
      <c r="AG193" s="29" t="str">
        <f t="shared" si="40"/>
        <v/>
      </c>
      <c r="AH193" s="30" t="str">
        <f t="shared" si="41"/>
        <v/>
      </c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  <c r="AV193" s="6"/>
      <c r="AW193" s="6"/>
    </row>
    <row r="194" spans="2:49" ht="18" customHeight="1" x14ac:dyDescent="0.2">
      <c r="B194" s="106">
        <v>183</v>
      </c>
      <c r="C194" s="153"/>
      <c r="D194" s="184"/>
      <c r="E194" s="184"/>
      <c r="F194" s="184"/>
      <c r="G194" s="165" t="str">
        <f t="shared" si="31"/>
        <v/>
      </c>
      <c r="H194" s="48"/>
      <c r="I194" s="17"/>
      <c r="J194" s="140" t="str">
        <f t="shared" si="32"/>
        <v/>
      </c>
      <c r="K194" s="112"/>
      <c r="L194" s="114"/>
      <c r="M194" s="114"/>
      <c r="N194" s="114"/>
      <c r="O194" s="18" t="str" cm="1">
        <f t="array" ref="O194">IF(K194="","",IF($O$11="Bester",LARGE(K194:N194,1),IF(AND(M194="",N194=""),"",SUM(LARGE(K194:N194,{1;2;3})))))</f>
        <v/>
      </c>
      <c r="P194" s="140" t="str">
        <f t="shared" si="33"/>
        <v/>
      </c>
      <c r="Q194" s="112"/>
      <c r="R194" s="114"/>
      <c r="S194" s="114"/>
      <c r="T194" s="114"/>
      <c r="U194" s="19" t="str" cm="1">
        <f t="array" ref="U194">IF(Q194="","",IF($U$11="Bester",LARGE(Q194:T194,1),IF(AND(S194="",T194=""),"",SUM(LARGE(Q194:T194,{1;2;3})))))</f>
        <v/>
      </c>
      <c r="V194" s="140" t="str">
        <f t="shared" si="34"/>
        <v/>
      </c>
      <c r="W194" s="17"/>
      <c r="X194" s="140" t="str">
        <f t="shared" si="35"/>
        <v/>
      </c>
      <c r="Y194" s="21"/>
      <c r="Z194" s="26" t="str">
        <f t="shared" si="28"/>
        <v/>
      </c>
      <c r="AA194" s="27" t="str">
        <f t="shared" si="29"/>
        <v/>
      </c>
      <c r="AB194" s="27" t="str">
        <f t="shared" si="30"/>
        <v/>
      </c>
      <c r="AC194" s="25" t="str">
        <f t="shared" si="36"/>
        <v/>
      </c>
      <c r="AD194" s="19" t="str">
        <f t="shared" si="37"/>
        <v/>
      </c>
      <c r="AE194" s="142" t="str">
        <f t="shared" si="38"/>
        <v/>
      </c>
      <c r="AF194" s="28" t="str">
        <f t="shared" si="39"/>
        <v/>
      </c>
      <c r="AG194" s="29" t="str">
        <f t="shared" si="40"/>
        <v/>
      </c>
      <c r="AH194" s="30" t="str">
        <f t="shared" si="41"/>
        <v/>
      </c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  <c r="AV194" s="6"/>
      <c r="AW194" s="6"/>
    </row>
    <row r="195" spans="2:49" ht="18" customHeight="1" x14ac:dyDescent="0.2">
      <c r="B195" s="106">
        <v>184</v>
      </c>
      <c r="C195" s="153"/>
      <c r="D195" s="184"/>
      <c r="E195" s="184"/>
      <c r="F195" s="184"/>
      <c r="G195" s="165" t="str">
        <f t="shared" si="31"/>
        <v/>
      </c>
      <c r="H195" s="48"/>
      <c r="I195" s="17"/>
      <c r="J195" s="140" t="str">
        <f t="shared" si="32"/>
        <v/>
      </c>
      <c r="K195" s="112"/>
      <c r="L195" s="114"/>
      <c r="M195" s="114"/>
      <c r="N195" s="114"/>
      <c r="O195" s="18" t="str" cm="1">
        <f t="array" ref="O195">IF(K195="","",IF($O$11="Bester",LARGE(K195:N195,1),IF(AND(M195="",N195=""),"",SUM(LARGE(K195:N195,{1;2;3})))))</f>
        <v/>
      </c>
      <c r="P195" s="140" t="str">
        <f t="shared" si="33"/>
        <v/>
      </c>
      <c r="Q195" s="112"/>
      <c r="R195" s="114"/>
      <c r="S195" s="114"/>
      <c r="T195" s="114"/>
      <c r="U195" s="19" t="str" cm="1">
        <f t="array" ref="U195">IF(Q195="","",IF($U$11="Bester",LARGE(Q195:T195,1),IF(AND(S195="",T195=""),"",SUM(LARGE(Q195:T195,{1;2;3})))))</f>
        <v/>
      </c>
      <c r="V195" s="140" t="str">
        <f t="shared" si="34"/>
        <v/>
      </c>
      <c r="W195" s="17"/>
      <c r="X195" s="140" t="str">
        <f t="shared" si="35"/>
        <v/>
      </c>
      <c r="Y195" s="21"/>
      <c r="Z195" s="26" t="str">
        <f t="shared" si="28"/>
        <v/>
      </c>
      <c r="AA195" s="27" t="str">
        <f t="shared" si="29"/>
        <v/>
      </c>
      <c r="AB195" s="27" t="str">
        <f t="shared" si="30"/>
        <v/>
      </c>
      <c r="AC195" s="25" t="str">
        <f t="shared" si="36"/>
        <v/>
      </c>
      <c r="AD195" s="19" t="str">
        <f t="shared" si="37"/>
        <v/>
      </c>
      <c r="AE195" s="142" t="str">
        <f t="shared" si="38"/>
        <v/>
      </c>
      <c r="AF195" s="28" t="str">
        <f t="shared" si="39"/>
        <v/>
      </c>
      <c r="AG195" s="29" t="str">
        <f t="shared" si="40"/>
        <v/>
      </c>
      <c r="AH195" s="30" t="str">
        <f t="shared" si="41"/>
        <v/>
      </c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  <c r="AV195" s="6"/>
      <c r="AW195" s="6"/>
    </row>
    <row r="196" spans="2:49" ht="18" customHeight="1" x14ac:dyDescent="0.2">
      <c r="B196" s="106">
        <v>185</v>
      </c>
      <c r="C196" s="153"/>
      <c r="D196" s="184"/>
      <c r="E196" s="184"/>
      <c r="F196" s="184"/>
      <c r="G196" s="165" t="str">
        <f t="shared" si="31"/>
        <v/>
      </c>
      <c r="H196" s="48"/>
      <c r="I196" s="17"/>
      <c r="J196" s="140" t="str">
        <f t="shared" si="32"/>
        <v/>
      </c>
      <c r="K196" s="112"/>
      <c r="L196" s="114"/>
      <c r="M196" s="114"/>
      <c r="N196" s="114"/>
      <c r="O196" s="18" t="str" cm="1">
        <f t="array" ref="O196">IF(K196="","",IF($O$11="Bester",LARGE(K196:N196,1),IF(AND(M196="",N196=""),"",SUM(LARGE(K196:N196,{1;2;3})))))</f>
        <v/>
      </c>
      <c r="P196" s="140" t="str">
        <f t="shared" si="33"/>
        <v/>
      </c>
      <c r="Q196" s="112"/>
      <c r="R196" s="114"/>
      <c r="S196" s="114"/>
      <c r="T196" s="114"/>
      <c r="U196" s="19" t="str" cm="1">
        <f t="array" ref="U196">IF(Q196="","",IF($U$11="Bester",LARGE(Q196:T196,1),IF(AND(S196="",T196=""),"",SUM(LARGE(Q196:T196,{1;2;3})))))</f>
        <v/>
      </c>
      <c r="V196" s="140" t="str">
        <f t="shared" si="34"/>
        <v/>
      </c>
      <c r="W196" s="17"/>
      <c r="X196" s="140" t="str">
        <f t="shared" si="35"/>
        <v/>
      </c>
      <c r="Y196" s="21"/>
      <c r="Z196" s="26" t="str">
        <f t="shared" si="28"/>
        <v/>
      </c>
      <c r="AA196" s="27" t="str">
        <f t="shared" si="29"/>
        <v/>
      </c>
      <c r="AB196" s="27" t="str">
        <f t="shared" si="30"/>
        <v/>
      </c>
      <c r="AC196" s="25" t="str">
        <f t="shared" si="36"/>
        <v/>
      </c>
      <c r="AD196" s="19" t="str">
        <f t="shared" si="37"/>
        <v/>
      </c>
      <c r="AE196" s="142" t="str">
        <f t="shared" si="38"/>
        <v/>
      </c>
      <c r="AF196" s="28" t="str">
        <f t="shared" si="39"/>
        <v/>
      </c>
      <c r="AG196" s="29" t="str">
        <f t="shared" si="40"/>
        <v/>
      </c>
      <c r="AH196" s="30" t="str">
        <f t="shared" si="41"/>
        <v/>
      </c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  <c r="AV196" s="6"/>
      <c r="AW196" s="6"/>
    </row>
    <row r="197" spans="2:49" ht="18" customHeight="1" x14ac:dyDescent="0.2">
      <c r="B197" s="106">
        <v>186</v>
      </c>
      <c r="C197" s="153"/>
      <c r="D197" s="184"/>
      <c r="E197" s="184"/>
      <c r="F197" s="184"/>
      <c r="G197" s="165" t="str">
        <f t="shared" si="31"/>
        <v/>
      </c>
      <c r="H197" s="48"/>
      <c r="I197" s="17"/>
      <c r="J197" s="140" t="str">
        <f t="shared" si="32"/>
        <v/>
      </c>
      <c r="K197" s="112"/>
      <c r="L197" s="114"/>
      <c r="M197" s="114"/>
      <c r="N197" s="114"/>
      <c r="O197" s="18" t="str" cm="1">
        <f t="array" ref="O197">IF(K197="","",IF($O$11="Bester",LARGE(K197:N197,1),IF(AND(M197="",N197=""),"",SUM(LARGE(K197:N197,{1;2;3})))))</f>
        <v/>
      </c>
      <c r="P197" s="140" t="str">
        <f t="shared" si="33"/>
        <v/>
      </c>
      <c r="Q197" s="112"/>
      <c r="R197" s="114"/>
      <c r="S197" s="114"/>
      <c r="T197" s="114"/>
      <c r="U197" s="19" t="str" cm="1">
        <f t="array" ref="U197">IF(Q197="","",IF($U$11="Bester",LARGE(Q197:T197,1),IF(AND(S197="",T197=""),"",SUM(LARGE(Q197:T197,{1;2;3})))))</f>
        <v/>
      </c>
      <c r="V197" s="140" t="str">
        <f t="shared" si="34"/>
        <v/>
      </c>
      <c r="W197" s="17"/>
      <c r="X197" s="140" t="str">
        <f t="shared" si="35"/>
        <v/>
      </c>
      <c r="Y197" s="21"/>
      <c r="Z197" s="26" t="str">
        <f t="shared" si="28"/>
        <v/>
      </c>
      <c r="AA197" s="27" t="str">
        <f t="shared" si="29"/>
        <v/>
      </c>
      <c r="AB197" s="27" t="str">
        <f t="shared" si="30"/>
        <v/>
      </c>
      <c r="AC197" s="25" t="str">
        <f t="shared" si="36"/>
        <v/>
      </c>
      <c r="AD197" s="19" t="str">
        <f t="shared" si="37"/>
        <v/>
      </c>
      <c r="AE197" s="142" t="str">
        <f t="shared" si="38"/>
        <v/>
      </c>
      <c r="AF197" s="28" t="str">
        <f t="shared" si="39"/>
        <v/>
      </c>
      <c r="AG197" s="29" t="str">
        <f t="shared" si="40"/>
        <v/>
      </c>
      <c r="AH197" s="30" t="str">
        <f t="shared" si="41"/>
        <v/>
      </c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  <c r="AV197" s="6"/>
      <c r="AW197" s="6"/>
    </row>
    <row r="198" spans="2:49" ht="18" customHeight="1" x14ac:dyDescent="0.2">
      <c r="B198" s="106">
        <v>187</v>
      </c>
      <c r="C198" s="153"/>
      <c r="D198" s="184"/>
      <c r="E198" s="184"/>
      <c r="F198" s="184"/>
      <c r="G198" s="165" t="str">
        <f t="shared" si="31"/>
        <v/>
      </c>
      <c r="H198" s="48"/>
      <c r="I198" s="17"/>
      <c r="J198" s="140" t="str">
        <f t="shared" si="32"/>
        <v/>
      </c>
      <c r="K198" s="112"/>
      <c r="L198" s="114"/>
      <c r="M198" s="114"/>
      <c r="N198" s="114"/>
      <c r="O198" s="18" t="str" cm="1">
        <f t="array" ref="O198">IF(K198="","",IF($O$11="Bester",LARGE(K198:N198,1),IF(AND(M198="",N198=""),"",SUM(LARGE(K198:N198,{1;2;3})))))</f>
        <v/>
      </c>
      <c r="P198" s="140" t="str">
        <f t="shared" si="33"/>
        <v/>
      </c>
      <c r="Q198" s="112"/>
      <c r="R198" s="114"/>
      <c r="S198" s="114"/>
      <c r="T198" s="114"/>
      <c r="U198" s="19" t="str" cm="1">
        <f t="array" ref="U198">IF(Q198="","",IF($U$11="Bester",LARGE(Q198:T198,1),IF(AND(S198="",T198=""),"",SUM(LARGE(Q198:T198,{1;2;3})))))</f>
        <v/>
      </c>
      <c r="V198" s="140" t="str">
        <f t="shared" si="34"/>
        <v/>
      </c>
      <c r="W198" s="17"/>
      <c r="X198" s="140" t="str">
        <f t="shared" si="35"/>
        <v/>
      </c>
      <c r="Y198" s="21"/>
      <c r="Z198" s="26" t="str">
        <f t="shared" si="28"/>
        <v/>
      </c>
      <c r="AA198" s="27" t="str">
        <f t="shared" si="29"/>
        <v/>
      </c>
      <c r="AB198" s="27" t="str">
        <f t="shared" si="30"/>
        <v/>
      </c>
      <c r="AC198" s="25" t="str">
        <f t="shared" si="36"/>
        <v/>
      </c>
      <c r="AD198" s="19" t="str">
        <f t="shared" si="37"/>
        <v/>
      </c>
      <c r="AE198" s="142" t="str">
        <f t="shared" si="38"/>
        <v/>
      </c>
      <c r="AF198" s="28" t="str">
        <f t="shared" si="39"/>
        <v/>
      </c>
      <c r="AG198" s="29" t="str">
        <f t="shared" si="40"/>
        <v/>
      </c>
      <c r="AH198" s="30" t="str">
        <f t="shared" si="41"/>
        <v/>
      </c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  <c r="AV198" s="6"/>
      <c r="AW198" s="6"/>
    </row>
    <row r="199" spans="2:49" ht="18" customHeight="1" x14ac:dyDescent="0.2">
      <c r="B199" s="106">
        <v>188</v>
      </c>
      <c r="C199" s="153"/>
      <c r="D199" s="184"/>
      <c r="E199" s="184"/>
      <c r="F199" s="184"/>
      <c r="G199" s="165" t="str">
        <f t="shared" si="31"/>
        <v/>
      </c>
      <c r="H199" s="48"/>
      <c r="I199" s="17"/>
      <c r="J199" s="140" t="str">
        <f t="shared" si="32"/>
        <v/>
      </c>
      <c r="K199" s="112"/>
      <c r="L199" s="114"/>
      <c r="M199" s="114"/>
      <c r="N199" s="114"/>
      <c r="O199" s="18" t="str" cm="1">
        <f t="array" ref="O199">IF(K199="","",IF($O$11="Bester",LARGE(K199:N199,1),IF(AND(M199="",N199=""),"",SUM(LARGE(K199:N199,{1;2;3})))))</f>
        <v/>
      </c>
      <c r="P199" s="140" t="str">
        <f t="shared" si="33"/>
        <v/>
      </c>
      <c r="Q199" s="112"/>
      <c r="R199" s="114"/>
      <c r="S199" s="114"/>
      <c r="T199" s="114"/>
      <c r="U199" s="19" t="str" cm="1">
        <f t="array" ref="U199">IF(Q199="","",IF($U$11="Bester",LARGE(Q199:T199,1),IF(AND(S199="",T199=""),"",SUM(LARGE(Q199:T199,{1;2;3})))))</f>
        <v/>
      </c>
      <c r="V199" s="140" t="str">
        <f t="shared" si="34"/>
        <v/>
      </c>
      <c r="W199" s="17"/>
      <c r="X199" s="140" t="str">
        <f t="shared" si="35"/>
        <v/>
      </c>
      <c r="Y199" s="21"/>
      <c r="Z199" s="26" t="str">
        <f t="shared" si="28"/>
        <v/>
      </c>
      <c r="AA199" s="27" t="str">
        <f t="shared" si="29"/>
        <v/>
      </c>
      <c r="AB199" s="27" t="str">
        <f t="shared" si="30"/>
        <v/>
      </c>
      <c r="AC199" s="25" t="str">
        <f t="shared" si="36"/>
        <v/>
      </c>
      <c r="AD199" s="19" t="str">
        <f t="shared" si="37"/>
        <v/>
      </c>
      <c r="AE199" s="142" t="str">
        <f t="shared" si="38"/>
        <v/>
      </c>
      <c r="AF199" s="28" t="str">
        <f t="shared" si="39"/>
        <v/>
      </c>
      <c r="AG199" s="29" t="str">
        <f t="shared" si="40"/>
        <v/>
      </c>
      <c r="AH199" s="30" t="str">
        <f t="shared" si="41"/>
        <v/>
      </c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  <c r="AV199" s="6"/>
      <c r="AW199" s="6"/>
    </row>
    <row r="200" spans="2:49" ht="18" customHeight="1" x14ac:dyDescent="0.2">
      <c r="B200" s="106">
        <v>189</v>
      </c>
      <c r="C200" s="153"/>
      <c r="D200" s="184"/>
      <c r="E200" s="184"/>
      <c r="F200" s="184"/>
      <c r="G200" s="165" t="str">
        <f t="shared" si="31"/>
        <v/>
      </c>
      <c r="H200" s="48"/>
      <c r="I200" s="17"/>
      <c r="J200" s="140" t="str">
        <f t="shared" si="32"/>
        <v/>
      </c>
      <c r="K200" s="112"/>
      <c r="L200" s="114"/>
      <c r="M200" s="114"/>
      <c r="N200" s="114"/>
      <c r="O200" s="18" t="str" cm="1">
        <f t="array" ref="O200">IF(K200="","",IF($O$11="Bester",LARGE(K200:N200,1),IF(AND(M200="",N200=""),"",SUM(LARGE(K200:N200,{1;2;3})))))</f>
        <v/>
      </c>
      <c r="P200" s="140" t="str">
        <f t="shared" si="33"/>
        <v/>
      </c>
      <c r="Q200" s="112"/>
      <c r="R200" s="114"/>
      <c r="S200" s="114"/>
      <c r="T200" s="114"/>
      <c r="U200" s="19" t="str" cm="1">
        <f t="array" ref="U200">IF(Q200="","",IF($U$11="Bester",LARGE(Q200:T200,1),IF(AND(S200="",T200=""),"",SUM(LARGE(Q200:T200,{1;2;3})))))</f>
        <v/>
      </c>
      <c r="V200" s="140" t="str">
        <f t="shared" si="34"/>
        <v/>
      </c>
      <c r="W200" s="17"/>
      <c r="X200" s="140" t="str">
        <f t="shared" si="35"/>
        <v/>
      </c>
      <c r="Y200" s="21"/>
      <c r="Z200" s="26" t="str">
        <f t="shared" si="28"/>
        <v/>
      </c>
      <c r="AA200" s="27" t="str">
        <f t="shared" si="29"/>
        <v/>
      </c>
      <c r="AB200" s="27" t="str">
        <f t="shared" si="30"/>
        <v/>
      </c>
      <c r="AC200" s="25" t="str">
        <f t="shared" si="36"/>
        <v/>
      </c>
      <c r="AD200" s="19" t="str">
        <f t="shared" si="37"/>
        <v/>
      </c>
      <c r="AE200" s="142" t="str">
        <f t="shared" si="38"/>
        <v/>
      </c>
      <c r="AF200" s="28" t="str">
        <f t="shared" si="39"/>
        <v/>
      </c>
      <c r="AG200" s="29" t="str">
        <f t="shared" si="40"/>
        <v/>
      </c>
      <c r="AH200" s="30" t="str">
        <f t="shared" si="41"/>
        <v/>
      </c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  <c r="AV200" s="6"/>
      <c r="AW200" s="6"/>
    </row>
    <row r="201" spans="2:49" ht="18" customHeight="1" x14ac:dyDescent="0.2">
      <c r="B201" s="106">
        <v>190</v>
      </c>
      <c r="C201" s="153"/>
      <c r="D201" s="184"/>
      <c r="E201" s="184"/>
      <c r="F201" s="184"/>
      <c r="G201" s="165" t="str">
        <f t="shared" si="31"/>
        <v/>
      </c>
      <c r="H201" s="48"/>
      <c r="I201" s="17"/>
      <c r="J201" s="140" t="str">
        <f t="shared" si="32"/>
        <v/>
      </c>
      <c r="K201" s="112"/>
      <c r="L201" s="114"/>
      <c r="M201" s="114"/>
      <c r="N201" s="114"/>
      <c r="O201" s="18" t="str" cm="1">
        <f t="array" ref="O201">IF(K201="","",IF($O$11="Bester",LARGE(K201:N201,1),IF(AND(M201="",N201=""),"",SUM(LARGE(K201:N201,{1;2;3})))))</f>
        <v/>
      </c>
      <c r="P201" s="140" t="str">
        <f t="shared" si="33"/>
        <v/>
      </c>
      <c r="Q201" s="112"/>
      <c r="R201" s="114"/>
      <c r="S201" s="114"/>
      <c r="T201" s="114"/>
      <c r="U201" s="19" t="str" cm="1">
        <f t="array" ref="U201">IF(Q201="","",IF($U$11="Bester",LARGE(Q201:T201,1),IF(AND(S201="",T201=""),"",SUM(LARGE(Q201:T201,{1;2;3})))))</f>
        <v/>
      </c>
      <c r="V201" s="140" t="str">
        <f t="shared" si="34"/>
        <v/>
      </c>
      <c r="W201" s="17"/>
      <c r="X201" s="140" t="str">
        <f t="shared" si="35"/>
        <v/>
      </c>
      <c r="Y201" s="21"/>
      <c r="Z201" s="26" t="str">
        <f t="shared" si="28"/>
        <v/>
      </c>
      <c r="AA201" s="27" t="str">
        <f t="shared" si="29"/>
        <v/>
      </c>
      <c r="AB201" s="27" t="str">
        <f t="shared" si="30"/>
        <v/>
      </c>
      <c r="AC201" s="25" t="str">
        <f t="shared" si="36"/>
        <v/>
      </c>
      <c r="AD201" s="19" t="str">
        <f t="shared" si="37"/>
        <v/>
      </c>
      <c r="AE201" s="142" t="str">
        <f t="shared" si="38"/>
        <v/>
      </c>
      <c r="AF201" s="28" t="str">
        <f t="shared" si="39"/>
        <v/>
      </c>
      <c r="AG201" s="29" t="str">
        <f t="shared" si="40"/>
        <v/>
      </c>
      <c r="AH201" s="30" t="str">
        <f t="shared" si="41"/>
        <v/>
      </c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  <c r="AV201" s="6"/>
      <c r="AW201" s="6"/>
    </row>
    <row r="202" spans="2:49" ht="18" customHeight="1" x14ac:dyDescent="0.2">
      <c r="B202" s="106">
        <v>191</v>
      </c>
      <c r="C202" s="153"/>
      <c r="D202" s="184"/>
      <c r="E202" s="184"/>
      <c r="F202" s="184"/>
      <c r="G202" s="165" t="str">
        <f t="shared" si="31"/>
        <v/>
      </c>
      <c r="H202" s="48"/>
      <c r="I202" s="17"/>
      <c r="J202" s="140" t="str">
        <f t="shared" si="32"/>
        <v/>
      </c>
      <c r="K202" s="112"/>
      <c r="L202" s="114"/>
      <c r="M202" s="114"/>
      <c r="N202" s="114"/>
      <c r="O202" s="18" t="str" cm="1">
        <f t="array" ref="O202">IF(K202="","",IF($O$11="Bester",LARGE(K202:N202,1),IF(AND(M202="",N202=""),"",SUM(LARGE(K202:N202,{1;2;3})))))</f>
        <v/>
      </c>
      <c r="P202" s="140" t="str">
        <f t="shared" si="33"/>
        <v/>
      </c>
      <c r="Q202" s="112"/>
      <c r="R202" s="114"/>
      <c r="S202" s="114"/>
      <c r="T202" s="114"/>
      <c r="U202" s="19" t="str" cm="1">
        <f t="array" ref="U202">IF(Q202="","",IF($U$11="Bester",LARGE(Q202:T202,1),IF(AND(S202="",T202=""),"",SUM(LARGE(Q202:T202,{1;2;3})))))</f>
        <v/>
      </c>
      <c r="V202" s="140" t="str">
        <f t="shared" si="34"/>
        <v/>
      </c>
      <c r="W202" s="17"/>
      <c r="X202" s="140" t="str">
        <f t="shared" si="35"/>
        <v/>
      </c>
      <c r="Y202" s="21"/>
      <c r="Z202" s="26" t="str">
        <f t="shared" si="28"/>
        <v/>
      </c>
      <c r="AA202" s="27" t="str">
        <f t="shared" si="29"/>
        <v/>
      </c>
      <c r="AB202" s="27" t="str">
        <f t="shared" si="30"/>
        <v/>
      </c>
      <c r="AC202" s="25" t="str">
        <f t="shared" si="36"/>
        <v/>
      </c>
      <c r="AD202" s="19" t="str">
        <f t="shared" si="37"/>
        <v/>
      </c>
      <c r="AE202" s="142" t="str">
        <f t="shared" si="38"/>
        <v/>
      </c>
      <c r="AF202" s="28" t="str">
        <f t="shared" si="39"/>
        <v/>
      </c>
      <c r="AG202" s="29" t="str">
        <f t="shared" si="40"/>
        <v/>
      </c>
      <c r="AH202" s="30" t="str">
        <f t="shared" si="41"/>
        <v/>
      </c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  <c r="AV202" s="6"/>
      <c r="AW202" s="6"/>
    </row>
    <row r="203" spans="2:49" ht="18" customHeight="1" x14ac:dyDescent="0.2">
      <c r="B203" s="106">
        <v>192</v>
      </c>
      <c r="C203" s="153"/>
      <c r="D203" s="184"/>
      <c r="E203" s="184"/>
      <c r="F203" s="184"/>
      <c r="G203" s="165" t="str">
        <f t="shared" si="31"/>
        <v/>
      </c>
      <c r="H203" s="48"/>
      <c r="I203" s="17"/>
      <c r="J203" s="140" t="str">
        <f t="shared" si="32"/>
        <v/>
      </c>
      <c r="K203" s="112"/>
      <c r="L203" s="114"/>
      <c r="M203" s="114"/>
      <c r="N203" s="114"/>
      <c r="O203" s="18" t="str" cm="1">
        <f t="array" ref="O203">IF(K203="","",IF($O$11="Bester",LARGE(K203:N203,1),IF(AND(M203="",N203=""),"",SUM(LARGE(K203:N203,{1;2;3})))))</f>
        <v/>
      </c>
      <c r="P203" s="140" t="str">
        <f t="shared" si="33"/>
        <v/>
      </c>
      <c r="Q203" s="112"/>
      <c r="R203" s="114"/>
      <c r="S203" s="114"/>
      <c r="T203" s="114"/>
      <c r="U203" s="19" t="str" cm="1">
        <f t="array" ref="U203">IF(Q203="","",IF($U$11="Bester",LARGE(Q203:T203,1),IF(AND(S203="",T203=""),"",SUM(LARGE(Q203:T203,{1;2;3})))))</f>
        <v/>
      </c>
      <c r="V203" s="140" t="str">
        <f t="shared" si="34"/>
        <v/>
      </c>
      <c r="W203" s="17"/>
      <c r="X203" s="140" t="str">
        <f t="shared" si="35"/>
        <v/>
      </c>
      <c r="Y203" s="21"/>
      <c r="Z203" s="26" t="str">
        <f t="shared" si="28"/>
        <v/>
      </c>
      <c r="AA203" s="27" t="str">
        <f t="shared" si="29"/>
        <v/>
      </c>
      <c r="AB203" s="27" t="str">
        <f t="shared" si="30"/>
        <v/>
      </c>
      <c r="AC203" s="25" t="str">
        <f t="shared" si="36"/>
        <v/>
      </c>
      <c r="AD203" s="19" t="str">
        <f t="shared" si="37"/>
        <v/>
      </c>
      <c r="AE203" s="142" t="str">
        <f t="shared" si="38"/>
        <v/>
      </c>
      <c r="AF203" s="28" t="str">
        <f t="shared" si="39"/>
        <v/>
      </c>
      <c r="AG203" s="29" t="str">
        <f t="shared" si="40"/>
        <v/>
      </c>
      <c r="AH203" s="30" t="str">
        <f t="shared" si="41"/>
        <v/>
      </c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  <c r="AV203" s="6"/>
      <c r="AW203" s="6"/>
    </row>
    <row r="204" spans="2:49" ht="18" customHeight="1" x14ac:dyDescent="0.2">
      <c r="B204" s="106">
        <v>193</v>
      </c>
      <c r="C204" s="153"/>
      <c r="D204" s="184"/>
      <c r="E204" s="184"/>
      <c r="F204" s="184"/>
      <c r="G204" s="165" t="str">
        <f t="shared" si="31"/>
        <v/>
      </c>
      <c r="H204" s="48"/>
      <c r="I204" s="17"/>
      <c r="J204" s="140" t="str">
        <f t="shared" si="32"/>
        <v/>
      </c>
      <c r="K204" s="112"/>
      <c r="L204" s="114"/>
      <c r="M204" s="114"/>
      <c r="N204" s="114"/>
      <c r="O204" s="18" t="str" cm="1">
        <f t="array" ref="O204">IF(K204="","",IF($O$11="Bester",LARGE(K204:N204,1),IF(AND(M204="",N204=""),"",SUM(LARGE(K204:N204,{1;2;3})))))</f>
        <v/>
      </c>
      <c r="P204" s="140" t="str">
        <f t="shared" si="33"/>
        <v/>
      </c>
      <c r="Q204" s="112"/>
      <c r="R204" s="114"/>
      <c r="S204" s="114"/>
      <c r="T204" s="114"/>
      <c r="U204" s="19" t="str" cm="1">
        <f t="array" ref="U204">IF(Q204="","",IF($U$11="Bester",LARGE(Q204:T204,1),IF(AND(S204="",T204=""),"",SUM(LARGE(Q204:T204,{1;2;3})))))</f>
        <v/>
      </c>
      <c r="V204" s="140" t="str">
        <f t="shared" si="34"/>
        <v/>
      </c>
      <c r="W204" s="17"/>
      <c r="X204" s="140" t="str">
        <f t="shared" si="35"/>
        <v/>
      </c>
      <c r="Y204" s="21"/>
      <c r="Z204" s="26" t="str">
        <f t="shared" ref="Z204:Z267" si="42">J204</f>
        <v/>
      </c>
      <c r="AA204" s="27" t="str">
        <f t="shared" ref="AA204:AA267" si="43">P204</f>
        <v/>
      </c>
      <c r="AB204" s="27" t="str">
        <f t="shared" ref="AB204:AB267" si="44">V204</f>
        <v/>
      </c>
      <c r="AC204" s="25" t="str">
        <f t="shared" si="36"/>
        <v/>
      </c>
      <c r="AD204" s="19" t="str">
        <f t="shared" si="37"/>
        <v/>
      </c>
      <c r="AE204" s="142" t="str">
        <f t="shared" si="38"/>
        <v/>
      </c>
      <c r="AF204" s="28" t="str">
        <f t="shared" si="39"/>
        <v/>
      </c>
      <c r="AG204" s="29" t="str">
        <f t="shared" si="40"/>
        <v/>
      </c>
      <c r="AH204" s="30" t="str">
        <f t="shared" si="41"/>
        <v/>
      </c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  <c r="AV204" s="6"/>
      <c r="AW204" s="6"/>
    </row>
    <row r="205" spans="2:49" ht="18" customHeight="1" x14ac:dyDescent="0.2">
      <c r="B205" s="106">
        <v>194</v>
      </c>
      <c r="C205" s="153"/>
      <c r="D205" s="184"/>
      <c r="E205" s="184"/>
      <c r="F205" s="184"/>
      <c r="G205" s="165" t="str">
        <f t="shared" ref="G205:G268" si="45">IF(AE205="","",IF(AE205&lt;AO$12,"Ehren",IF(AND(AE205&gt;=AO$12,AE205&lt;=AQ$12),"Sieger","Teiln.")))</f>
        <v/>
      </c>
      <c r="H205" s="48"/>
      <c r="I205" s="17"/>
      <c r="J205" s="140" t="str">
        <f t="shared" ref="J205:J268" si="46">IF(I205="","",RANK(I205,I$12:I$608,IF($I$11="Zeit",1,IF($I$11="Punkte",0,"Fehler"))))</f>
        <v/>
      </c>
      <c r="K205" s="112"/>
      <c r="L205" s="114"/>
      <c r="M205" s="114"/>
      <c r="N205" s="114"/>
      <c r="O205" s="18" t="str" cm="1">
        <f t="array" ref="O205">IF(K205="","",IF($O$11="Bester",LARGE(K205:N205,1),IF(AND(M205="",N205=""),"",SUM(LARGE(K205:N205,{1;2;3})))))</f>
        <v/>
      </c>
      <c r="P205" s="140" t="str">
        <f t="shared" ref="P205:P268" si="47">IF(O205="","",RANK(O205,O$12:O$608,0))</f>
        <v/>
      </c>
      <c r="Q205" s="112"/>
      <c r="R205" s="114"/>
      <c r="S205" s="114"/>
      <c r="T205" s="114"/>
      <c r="U205" s="19" t="str" cm="1">
        <f t="array" ref="U205">IF(Q205="","",IF($U$11="Bester",LARGE(Q205:T205,1),IF(AND(S205="",T205=""),"",SUM(LARGE(Q205:T205,{1;2;3})))))</f>
        <v/>
      </c>
      <c r="V205" s="140" t="str">
        <f t="shared" ref="V205:V268" si="48">IF(U205="","",RANK(U205,U$12:U$608,0))</f>
        <v/>
      </c>
      <c r="W205" s="17"/>
      <c r="X205" s="140" t="str">
        <f t="shared" ref="X205:X268" si="49">IF(W205="","",RANK(W205,W$12:W$608,IF($W$11="Zeit",1,IF($W$11="Punkte",0,"Fehler"))))</f>
        <v/>
      </c>
      <c r="Y205" s="21"/>
      <c r="Z205" s="26" t="str">
        <f t="shared" si="42"/>
        <v/>
      </c>
      <c r="AA205" s="27" t="str">
        <f t="shared" si="43"/>
        <v/>
      </c>
      <c r="AB205" s="27" t="str">
        <f t="shared" si="44"/>
        <v/>
      </c>
      <c r="AC205" s="25" t="str">
        <f t="shared" ref="AC205:AC268" si="50">X205</f>
        <v/>
      </c>
      <c r="AD205" s="19" t="str">
        <f t="shared" ref="AD205:AD268" si="51">IF(AND(Z205="",AA205="",AB205=""),"",SUM(Z205:AC205))</f>
        <v/>
      </c>
      <c r="AE205" s="142" t="str">
        <f t="shared" ref="AE205:AE268" si="52">IF(OR(AD205="",X205="",V205="",P205="",J205=""),"",RANK(AD205,AD$12:AD$608,1))</f>
        <v/>
      </c>
      <c r="AF205" s="28" t="str">
        <f t="shared" ref="AF205:AF268" si="53">IF(AE205="","",IF(AE205&lt;AO$12,"x",""))</f>
        <v/>
      </c>
      <c r="AG205" s="29" t="str">
        <f t="shared" ref="AG205:AG268" si="54">IF(AE205="","",IF(AND(AE205&gt;=AO$12,AE205&lt;=AQ$12),"x",""))</f>
        <v/>
      </c>
      <c r="AH205" s="30" t="str">
        <f t="shared" ref="AH205:AH268" si="55">IF(AE205="","",IF(AE205&gt;=AO$13,"x",""))</f>
        <v/>
      </c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  <c r="AV205" s="6"/>
      <c r="AW205" s="6"/>
    </row>
    <row r="206" spans="2:49" ht="18" customHeight="1" x14ac:dyDescent="0.2">
      <c r="B206" s="106">
        <v>195</v>
      </c>
      <c r="C206" s="153"/>
      <c r="D206" s="184"/>
      <c r="E206" s="184"/>
      <c r="F206" s="184"/>
      <c r="G206" s="165" t="str">
        <f t="shared" si="45"/>
        <v/>
      </c>
      <c r="H206" s="48"/>
      <c r="I206" s="17"/>
      <c r="J206" s="140" t="str">
        <f t="shared" si="46"/>
        <v/>
      </c>
      <c r="K206" s="112"/>
      <c r="L206" s="114"/>
      <c r="M206" s="114"/>
      <c r="N206" s="114"/>
      <c r="O206" s="18" t="str" cm="1">
        <f t="array" ref="O206">IF(K206="","",IF($O$11="Bester",LARGE(K206:N206,1),IF(AND(M206="",N206=""),"",SUM(LARGE(K206:N206,{1;2;3})))))</f>
        <v/>
      </c>
      <c r="P206" s="140" t="str">
        <f t="shared" si="47"/>
        <v/>
      </c>
      <c r="Q206" s="112"/>
      <c r="R206" s="114"/>
      <c r="S206" s="114"/>
      <c r="T206" s="114"/>
      <c r="U206" s="19" t="str" cm="1">
        <f t="array" ref="U206">IF(Q206="","",IF($U$11="Bester",LARGE(Q206:T206,1),IF(AND(S206="",T206=""),"",SUM(LARGE(Q206:T206,{1;2;3})))))</f>
        <v/>
      </c>
      <c r="V206" s="140" t="str">
        <f t="shared" si="48"/>
        <v/>
      </c>
      <c r="W206" s="17"/>
      <c r="X206" s="140" t="str">
        <f t="shared" si="49"/>
        <v/>
      </c>
      <c r="Y206" s="21"/>
      <c r="Z206" s="26" t="str">
        <f t="shared" si="42"/>
        <v/>
      </c>
      <c r="AA206" s="27" t="str">
        <f t="shared" si="43"/>
        <v/>
      </c>
      <c r="AB206" s="27" t="str">
        <f t="shared" si="44"/>
        <v/>
      </c>
      <c r="AC206" s="25" t="str">
        <f t="shared" si="50"/>
        <v/>
      </c>
      <c r="AD206" s="19" t="str">
        <f t="shared" si="51"/>
        <v/>
      </c>
      <c r="AE206" s="142" t="str">
        <f t="shared" si="52"/>
        <v/>
      </c>
      <c r="AF206" s="28" t="str">
        <f t="shared" si="53"/>
        <v/>
      </c>
      <c r="AG206" s="29" t="str">
        <f t="shared" si="54"/>
        <v/>
      </c>
      <c r="AH206" s="30" t="str">
        <f t="shared" si="55"/>
        <v/>
      </c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  <c r="AV206" s="6"/>
      <c r="AW206" s="6"/>
    </row>
    <row r="207" spans="2:49" ht="18" customHeight="1" x14ac:dyDescent="0.2">
      <c r="B207" s="106">
        <v>196</v>
      </c>
      <c r="C207" s="153"/>
      <c r="D207" s="184"/>
      <c r="E207" s="184"/>
      <c r="F207" s="184"/>
      <c r="G207" s="165" t="str">
        <f t="shared" si="45"/>
        <v/>
      </c>
      <c r="H207" s="48"/>
      <c r="I207" s="17"/>
      <c r="J207" s="140" t="str">
        <f t="shared" si="46"/>
        <v/>
      </c>
      <c r="K207" s="112"/>
      <c r="L207" s="114"/>
      <c r="M207" s="114"/>
      <c r="N207" s="114"/>
      <c r="O207" s="18" t="str" cm="1">
        <f t="array" ref="O207">IF(K207="","",IF($O$11="Bester",LARGE(K207:N207,1),IF(AND(M207="",N207=""),"",SUM(LARGE(K207:N207,{1;2;3})))))</f>
        <v/>
      </c>
      <c r="P207" s="140" t="str">
        <f t="shared" si="47"/>
        <v/>
      </c>
      <c r="Q207" s="112"/>
      <c r="R207" s="114"/>
      <c r="S207" s="114"/>
      <c r="T207" s="114"/>
      <c r="U207" s="19" t="str" cm="1">
        <f t="array" ref="U207">IF(Q207="","",IF($U$11="Bester",LARGE(Q207:T207,1),IF(AND(S207="",T207=""),"",SUM(LARGE(Q207:T207,{1;2;3})))))</f>
        <v/>
      </c>
      <c r="V207" s="140" t="str">
        <f t="shared" si="48"/>
        <v/>
      </c>
      <c r="W207" s="17"/>
      <c r="X207" s="140" t="str">
        <f t="shared" si="49"/>
        <v/>
      </c>
      <c r="Y207" s="21"/>
      <c r="Z207" s="26" t="str">
        <f t="shared" si="42"/>
        <v/>
      </c>
      <c r="AA207" s="27" t="str">
        <f t="shared" si="43"/>
        <v/>
      </c>
      <c r="AB207" s="27" t="str">
        <f t="shared" si="44"/>
        <v/>
      </c>
      <c r="AC207" s="25" t="str">
        <f t="shared" si="50"/>
        <v/>
      </c>
      <c r="AD207" s="19" t="str">
        <f t="shared" si="51"/>
        <v/>
      </c>
      <c r="AE207" s="142" t="str">
        <f t="shared" si="52"/>
        <v/>
      </c>
      <c r="AF207" s="28" t="str">
        <f t="shared" si="53"/>
        <v/>
      </c>
      <c r="AG207" s="29" t="str">
        <f t="shared" si="54"/>
        <v/>
      </c>
      <c r="AH207" s="30" t="str">
        <f t="shared" si="55"/>
        <v/>
      </c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  <c r="AV207" s="6"/>
      <c r="AW207" s="6"/>
    </row>
    <row r="208" spans="2:49" ht="18" customHeight="1" x14ac:dyDescent="0.2">
      <c r="B208" s="106">
        <v>197</v>
      </c>
      <c r="C208" s="153"/>
      <c r="D208" s="184"/>
      <c r="E208" s="184"/>
      <c r="F208" s="184"/>
      <c r="G208" s="165" t="str">
        <f t="shared" si="45"/>
        <v/>
      </c>
      <c r="H208" s="48"/>
      <c r="I208" s="17"/>
      <c r="J208" s="140" t="str">
        <f t="shared" si="46"/>
        <v/>
      </c>
      <c r="K208" s="112"/>
      <c r="L208" s="114"/>
      <c r="M208" s="114"/>
      <c r="N208" s="114"/>
      <c r="O208" s="18" t="str" cm="1">
        <f t="array" ref="O208">IF(K208="","",IF($O$11="Bester",LARGE(K208:N208,1),IF(AND(M208="",N208=""),"",SUM(LARGE(K208:N208,{1;2;3})))))</f>
        <v/>
      </c>
      <c r="P208" s="140" t="str">
        <f t="shared" si="47"/>
        <v/>
      </c>
      <c r="Q208" s="112"/>
      <c r="R208" s="114"/>
      <c r="S208" s="114"/>
      <c r="T208" s="114"/>
      <c r="U208" s="19" t="str" cm="1">
        <f t="array" ref="U208">IF(Q208="","",IF($U$11="Bester",LARGE(Q208:T208,1),IF(AND(S208="",T208=""),"",SUM(LARGE(Q208:T208,{1;2;3})))))</f>
        <v/>
      </c>
      <c r="V208" s="140" t="str">
        <f t="shared" si="48"/>
        <v/>
      </c>
      <c r="W208" s="17"/>
      <c r="X208" s="140" t="str">
        <f t="shared" si="49"/>
        <v/>
      </c>
      <c r="Y208" s="21"/>
      <c r="Z208" s="26" t="str">
        <f t="shared" si="42"/>
        <v/>
      </c>
      <c r="AA208" s="27" t="str">
        <f t="shared" si="43"/>
        <v/>
      </c>
      <c r="AB208" s="27" t="str">
        <f t="shared" si="44"/>
        <v/>
      </c>
      <c r="AC208" s="25" t="str">
        <f t="shared" si="50"/>
        <v/>
      </c>
      <c r="AD208" s="19" t="str">
        <f t="shared" si="51"/>
        <v/>
      </c>
      <c r="AE208" s="142" t="str">
        <f t="shared" si="52"/>
        <v/>
      </c>
      <c r="AF208" s="28" t="str">
        <f t="shared" si="53"/>
        <v/>
      </c>
      <c r="AG208" s="29" t="str">
        <f t="shared" si="54"/>
        <v/>
      </c>
      <c r="AH208" s="30" t="str">
        <f t="shared" si="55"/>
        <v/>
      </c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  <c r="AV208" s="6"/>
      <c r="AW208" s="6"/>
    </row>
    <row r="209" spans="2:49" ht="18" customHeight="1" x14ac:dyDescent="0.2">
      <c r="B209" s="106">
        <v>198</v>
      </c>
      <c r="C209" s="153"/>
      <c r="D209" s="184"/>
      <c r="E209" s="184"/>
      <c r="F209" s="184"/>
      <c r="G209" s="165" t="str">
        <f t="shared" si="45"/>
        <v/>
      </c>
      <c r="H209" s="48"/>
      <c r="I209" s="17"/>
      <c r="J209" s="140" t="str">
        <f t="shared" si="46"/>
        <v/>
      </c>
      <c r="K209" s="112"/>
      <c r="L209" s="114"/>
      <c r="M209" s="114"/>
      <c r="N209" s="114"/>
      <c r="O209" s="18" t="str" cm="1">
        <f t="array" ref="O209">IF(K209="","",IF($O$11="Bester",LARGE(K209:N209,1),IF(AND(M209="",N209=""),"",SUM(LARGE(K209:N209,{1;2;3})))))</f>
        <v/>
      </c>
      <c r="P209" s="140" t="str">
        <f t="shared" si="47"/>
        <v/>
      </c>
      <c r="Q209" s="112"/>
      <c r="R209" s="114"/>
      <c r="S209" s="114"/>
      <c r="T209" s="114"/>
      <c r="U209" s="19" t="str" cm="1">
        <f t="array" ref="U209">IF(Q209="","",IF($U$11="Bester",LARGE(Q209:T209,1),IF(AND(S209="",T209=""),"",SUM(LARGE(Q209:T209,{1;2;3})))))</f>
        <v/>
      </c>
      <c r="V209" s="140" t="str">
        <f t="shared" si="48"/>
        <v/>
      </c>
      <c r="W209" s="17"/>
      <c r="X209" s="140" t="str">
        <f t="shared" si="49"/>
        <v/>
      </c>
      <c r="Y209" s="21"/>
      <c r="Z209" s="26" t="str">
        <f t="shared" si="42"/>
        <v/>
      </c>
      <c r="AA209" s="27" t="str">
        <f t="shared" si="43"/>
        <v/>
      </c>
      <c r="AB209" s="27" t="str">
        <f t="shared" si="44"/>
        <v/>
      </c>
      <c r="AC209" s="25" t="str">
        <f t="shared" si="50"/>
        <v/>
      </c>
      <c r="AD209" s="19" t="str">
        <f t="shared" si="51"/>
        <v/>
      </c>
      <c r="AE209" s="142" t="str">
        <f t="shared" si="52"/>
        <v/>
      </c>
      <c r="AF209" s="28" t="str">
        <f t="shared" si="53"/>
        <v/>
      </c>
      <c r="AG209" s="29" t="str">
        <f t="shared" si="54"/>
        <v/>
      </c>
      <c r="AH209" s="30" t="str">
        <f t="shared" si="55"/>
        <v/>
      </c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  <c r="AV209" s="6"/>
      <c r="AW209" s="6"/>
    </row>
    <row r="210" spans="2:49" ht="18" customHeight="1" x14ac:dyDescent="0.2">
      <c r="B210" s="106">
        <v>199</v>
      </c>
      <c r="C210" s="153"/>
      <c r="D210" s="184"/>
      <c r="E210" s="184"/>
      <c r="F210" s="184"/>
      <c r="G210" s="165" t="str">
        <f t="shared" si="45"/>
        <v/>
      </c>
      <c r="H210" s="48"/>
      <c r="I210" s="17"/>
      <c r="J210" s="140" t="str">
        <f t="shared" si="46"/>
        <v/>
      </c>
      <c r="K210" s="112"/>
      <c r="L210" s="114"/>
      <c r="M210" s="114"/>
      <c r="N210" s="114"/>
      <c r="O210" s="18" t="str" cm="1">
        <f t="array" ref="O210">IF(K210="","",IF($O$11="Bester",LARGE(K210:N210,1),IF(AND(M210="",N210=""),"",SUM(LARGE(K210:N210,{1;2;3})))))</f>
        <v/>
      </c>
      <c r="P210" s="140" t="str">
        <f t="shared" si="47"/>
        <v/>
      </c>
      <c r="Q210" s="112"/>
      <c r="R210" s="114"/>
      <c r="S210" s="114"/>
      <c r="T210" s="114"/>
      <c r="U210" s="19" t="str" cm="1">
        <f t="array" ref="U210">IF(Q210="","",IF($U$11="Bester",LARGE(Q210:T210,1),IF(AND(S210="",T210=""),"",SUM(LARGE(Q210:T210,{1;2;3})))))</f>
        <v/>
      </c>
      <c r="V210" s="140" t="str">
        <f t="shared" si="48"/>
        <v/>
      </c>
      <c r="W210" s="17"/>
      <c r="X210" s="140" t="str">
        <f t="shared" si="49"/>
        <v/>
      </c>
      <c r="Y210" s="21"/>
      <c r="Z210" s="26" t="str">
        <f t="shared" si="42"/>
        <v/>
      </c>
      <c r="AA210" s="27" t="str">
        <f t="shared" si="43"/>
        <v/>
      </c>
      <c r="AB210" s="27" t="str">
        <f t="shared" si="44"/>
        <v/>
      </c>
      <c r="AC210" s="25" t="str">
        <f t="shared" si="50"/>
        <v/>
      </c>
      <c r="AD210" s="19" t="str">
        <f t="shared" si="51"/>
        <v/>
      </c>
      <c r="AE210" s="142" t="str">
        <f t="shared" si="52"/>
        <v/>
      </c>
      <c r="AF210" s="28" t="str">
        <f t="shared" si="53"/>
        <v/>
      </c>
      <c r="AG210" s="29" t="str">
        <f t="shared" si="54"/>
        <v/>
      </c>
      <c r="AH210" s="30" t="str">
        <f t="shared" si="55"/>
        <v/>
      </c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  <c r="AV210" s="6"/>
      <c r="AW210" s="6"/>
    </row>
    <row r="211" spans="2:49" ht="18" customHeight="1" x14ac:dyDescent="0.2">
      <c r="B211" s="106">
        <v>200</v>
      </c>
      <c r="C211" s="153"/>
      <c r="D211" s="184"/>
      <c r="E211" s="184"/>
      <c r="F211" s="184"/>
      <c r="G211" s="165" t="str">
        <f t="shared" si="45"/>
        <v/>
      </c>
      <c r="H211" s="48"/>
      <c r="I211" s="17"/>
      <c r="J211" s="140" t="str">
        <f t="shared" si="46"/>
        <v/>
      </c>
      <c r="K211" s="112"/>
      <c r="L211" s="114"/>
      <c r="M211" s="114"/>
      <c r="N211" s="114"/>
      <c r="O211" s="18" t="str" cm="1">
        <f t="array" ref="O211">IF(K211="","",IF($O$11="Bester",LARGE(K211:N211,1),IF(AND(M211="",N211=""),"",SUM(LARGE(K211:N211,{1;2;3})))))</f>
        <v/>
      </c>
      <c r="P211" s="140" t="str">
        <f t="shared" si="47"/>
        <v/>
      </c>
      <c r="Q211" s="112"/>
      <c r="R211" s="114"/>
      <c r="S211" s="114"/>
      <c r="T211" s="114"/>
      <c r="U211" s="19" t="str" cm="1">
        <f t="array" ref="U211">IF(Q211="","",IF($U$11="Bester",LARGE(Q211:T211,1),IF(AND(S211="",T211=""),"",SUM(LARGE(Q211:T211,{1;2;3})))))</f>
        <v/>
      </c>
      <c r="V211" s="140" t="str">
        <f t="shared" si="48"/>
        <v/>
      </c>
      <c r="W211" s="17"/>
      <c r="X211" s="140" t="str">
        <f t="shared" si="49"/>
        <v/>
      </c>
      <c r="Y211" s="21"/>
      <c r="Z211" s="26" t="str">
        <f t="shared" si="42"/>
        <v/>
      </c>
      <c r="AA211" s="27" t="str">
        <f t="shared" si="43"/>
        <v/>
      </c>
      <c r="AB211" s="27" t="str">
        <f t="shared" si="44"/>
        <v/>
      </c>
      <c r="AC211" s="25" t="str">
        <f t="shared" si="50"/>
        <v/>
      </c>
      <c r="AD211" s="19" t="str">
        <f t="shared" si="51"/>
        <v/>
      </c>
      <c r="AE211" s="142" t="str">
        <f t="shared" si="52"/>
        <v/>
      </c>
      <c r="AF211" s="28" t="str">
        <f t="shared" si="53"/>
        <v/>
      </c>
      <c r="AG211" s="29" t="str">
        <f t="shared" si="54"/>
        <v/>
      </c>
      <c r="AH211" s="30" t="str">
        <f t="shared" si="55"/>
        <v/>
      </c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  <c r="AV211" s="6"/>
      <c r="AW211" s="6"/>
    </row>
    <row r="212" spans="2:49" ht="18" customHeight="1" x14ac:dyDescent="0.2">
      <c r="B212" s="106">
        <v>201</v>
      </c>
      <c r="C212" s="153"/>
      <c r="D212" s="184"/>
      <c r="E212" s="184"/>
      <c r="F212" s="184"/>
      <c r="G212" s="165" t="str">
        <f t="shared" si="45"/>
        <v/>
      </c>
      <c r="H212" s="48"/>
      <c r="I212" s="17"/>
      <c r="J212" s="140" t="str">
        <f t="shared" si="46"/>
        <v/>
      </c>
      <c r="K212" s="112"/>
      <c r="L212" s="114"/>
      <c r="M212" s="114"/>
      <c r="N212" s="114"/>
      <c r="O212" s="18" t="str" cm="1">
        <f t="array" ref="O212">IF(K212="","",IF($O$11="Bester",LARGE(K212:N212,1),IF(AND(M212="",N212=""),"",SUM(LARGE(K212:N212,{1;2;3})))))</f>
        <v/>
      </c>
      <c r="P212" s="140" t="str">
        <f t="shared" si="47"/>
        <v/>
      </c>
      <c r="Q212" s="112"/>
      <c r="R212" s="114"/>
      <c r="S212" s="114"/>
      <c r="T212" s="114"/>
      <c r="U212" s="19" t="str" cm="1">
        <f t="array" ref="U212">IF(Q212="","",IF($U$11="Bester",LARGE(Q212:T212,1),IF(AND(S212="",T212=""),"",SUM(LARGE(Q212:T212,{1;2;3})))))</f>
        <v/>
      </c>
      <c r="V212" s="140" t="str">
        <f t="shared" si="48"/>
        <v/>
      </c>
      <c r="W212" s="17"/>
      <c r="X212" s="140" t="str">
        <f t="shared" si="49"/>
        <v/>
      </c>
      <c r="Y212" s="21"/>
      <c r="Z212" s="26" t="str">
        <f t="shared" si="42"/>
        <v/>
      </c>
      <c r="AA212" s="27" t="str">
        <f t="shared" si="43"/>
        <v/>
      </c>
      <c r="AB212" s="27" t="str">
        <f t="shared" si="44"/>
        <v/>
      </c>
      <c r="AC212" s="25" t="str">
        <f t="shared" si="50"/>
        <v/>
      </c>
      <c r="AD212" s="19" t="str">
        <f t="shared" si="51"/>
        <v/>
      </c>
      <c r="AE212" s="142" t="str">
        <f t="shared" si="52"/>
        <v/>
      </c>
      <c r="AF212" s="28" t="str">
        <f t="shared" si="53"/>
        <v/>
      </c>
      <c r="AG212" s="29" t="str">
        <f t="shared" si="54"/>
        <v/>
      </c>
      <c r="AH212" s="30" t="str">
        <f t="shared" si="55"/>
        <v/>
      </c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  <c r="AV212" s="6"/>
      <c r="AW212" s="6"/>
    </row>
    <row r="213" spans="2:49" ht="18" customHeight="1" x14ac:dyDescent="0.2">
      <c r="B213" s="106">
        <v>202</v>
      </c>
      <c r="C213" s="153"/>
      <c r="D213" s="184"/>
      <c r="E213" s="184"/>
      <c r="F213" s="184"/>
      <c r="G213" s="165" t="str">
        <f t="shared" si="45"/>
        <v/>
      </c>
      <c r="H213" s="48"/>
      <c r="I213" s="17"/>
      <c r="J213" s="140" t="str">
        <f t="shared" si="46"/>
        <v/>
      </c>
      <c r="K213" s="112"/>
      <c r="L213" s="114"/>
      <c r="M213" s="114"/>
      <c r="N213" s="114"/>
      <c r="O213" s="18" t="str" cm="1">
        <f t="array" ref="O213">IF(K213="","",IF($O$11="Bester",LARGE(K213:N213,1),IF(AND(M213="",N213=""),"",SUM(LARGE(K213:N213,{1;2;3})))))</f>
        <v/>
      </c>
      <c r="P213" s="140" t="str">
        <f t="shared" si="47"/>
        <v/>
      </c>
      <c r="Q213" s="112"/>
      <c r="R213" s="114"/>
      <c r="S213" s="114"/>
      <c r="T213" s="114"/>
      <c r="U213" s="19" t="str" cm="1">
        <f t="array" ref="U213">IF(Q213="","",IF($U$11="Bester",LARGE(Q213:T213,1),IF(AND(S213="",T213=""),"",SUM(LARGE(Q213:T213,{1;2;3})))))</f>
        <v/>
      </c>
      <c r="V213" s="140" t="str">
        <f t="shared" si="48"/>
        <v/>
      </c>
      <c r="W213" s="17"/>
      <c r="X213" s="140" t="str">
        <f t="shared" si="49"/>
        <v/>
      </c>
      <c r="Y213" s="21"/>
      <c r="Z213" s="26" t="str">
        <f t="shared" si="42"/>
        <v/>
      </c>
      <c r="AA213" s="27" t="str">
        <f t="shared" si="43"/>
        <v/>
      </c>
      <c r="AB213" s="27" t="str">
        <f t="shared" si="44"/>
        <v/>
      </c>
      <c r="AC213" s="25" t="str">
        <f t="shared" si="50"/>
        <v/>
      </c>
      <c r="AD213" s="19" t="str">
        <f t="shared" si="51"/>
        <v/>
      </c>
      <c r="AE213" s="142" t="str">
        <f t="shared" si="52"/>
        <v/>
      </c>
      <c r="AF213" s="28" t="str">
        <f t="shared" si="53"/>
        <v/>
      </c>
      <c r="AG213" s="29" t="str">
        <f t="shared" si="54"/>
        <v/>
      </c>
      <c r="AH213" s="30" t="str">
        <f t="shared" si="55"/>
        <v/>
      </c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  <c r="AV213" s="6"/>
      <c r="AW213" s="6"/>
    </row>
    <row r="214" spans="2:49" ht="18" customHeight="1" x14ac:dyDescent="0.2">
      <c r="B214" s="106">
        <v>203</v>
      </c>
      <c r="C214" s="153"/>
      <c r="D214" s="184"/>
      <c r="E214" s="184"/>
      <c r="F214" s="184"/>
      <c r="G214" s="165" t="str">
        <f t="shared" si="45"/>
        <v/>
      </c>
      <c r="H214" s="48"/>
      <c r="I214" s="17"/>
      <c r="J214" s="140" t="str">
        <f t="shared" si="46"/>
        <v/>
      </c>
      <c r="K214" s="112"/>
      <c r="L214" s="114"/>
      <c r="M214" s="114"/>
      <c r="N214" s="114"/>
      <c r="O214" s="18" t="str" cm="1">
        <f t="array" ref="O214">IF(K214="","",IF($O$11="Bester",LARGE(K214:N214,1),IF(AND(M214="",N214=""),"",SUM(LARGE(K214:N214,{1;2;3})))))</f>
        <v/>
      </c>
      <c r="P214" s="140" t="str">
        <f t="shared" si="47"/>
        <v/>
      </c>
      <c r="Q214" s="112"/>
      <c r="R214" s="114"/>
      <c r="S214" s="114"/>
      <c r="T214" s="114"/>
      <c r="U214" s="19" t="str" cm="1">
        <f t="array" ref="U214">IF(Q214="","",IF($U$11="Bester",LARGE(Q214:T214,1),IF(AND(S214="",T214=""),"",SUM(LARGE(Q214:T214,{1;2;3})))))</f>
        <v/>
      </c>
      <c r="V214" s="140" t="str">
        <f t="shared" si="48"/>
        <v/>
      </c>
      <c r="W214" s="17"/>
      <c r="X214" s="140" t="str">
        <f t="shared" si="49"/>
        <v/>
      </c>
      <c r="Y214" s="21"/>
      <c r="Z214" s="26" t="str">
        <f t="shared" si="42"/>
        <v/>
      </c>
      <c r="AA214" s="27" t="str">
        <f t="shared" si="43"/>
        <v/>
      </c>
      <c r="AB214" s="27" t="str">
        <f t="shared" si="44"/>
        <v/>
      </c>
      <c r="AC214" s="25" t="str">
        <f t="shared" si="50"/>
        <v/>
      </c>
      <c r="AD214" s="19" t="str">
        <f t="shared" si="51"/>
        <v/>
      </c>
      <c r="AE214" s="142" t="str">
        <f t="shared" si="52"/>
        <v/>
      </c>
      <c r="AF214" s="28" t="str">
        <f t="shared" si="53"/>
        <v/>
      </c>
      <c r="AG214" s="29" t="str">
        <f t="shared" si="54"/>
        <v/>
      </c>
      <c r="AH214" s="30" t="str">
        <f t="shared" si="55"/>
        <v/>
      </c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  <c r="AV214" s="6"/>
      <c r="AW214" s="6"/>
    </row>
    <row r="215" spans="2:49" ht="18" customHeight="1" x14ac:dyDescent="0.2">
      <c r="B215" s="106">
        <v>204</v>
      </c>
      <c r="C215" s="153"/>
      <c r="D215" s="184"/>
      <c r="E215" s="184"/>
      <c r="F215" s="184"/>
      <c r="G215" s="165" t="str">
        <f t="shared" si="45"/>
        <v/>
      </c>
      <c r="H215" s="48"/>
      <c r="I215" s="17"/>
      <c r="J215" s="140" t="str">
        <f t="shared" si="46"/>
        <v/>
      </c>
      <c r="K215" s="112"/>
      <c r="L215" s="114"/>
      <c r="M215" s="114"/>
      <c r="N215" s="114"/>
      <c r="O215" s="18" t="str" cm="1">
        <f t="array" ref="O215">IF(K215="","",IF($O$11="Bester",LARGE(K215:N215,1),IF(AND(M215="",N215=""),"",SUM(LARGE(K215:N215,{1;2;3})))))</f>
        <v/>
      </c>
      <c r="P215" s="140" t="str">
        <f t="shared" si="47"/>
        <v/>
      </c>
      <c r="Q215" s="112"/>
      <c r="R215" s="114"/>
      <c r="S215" s="114"/>
      <c r="T215" s="114"/>
      <c r="U215" s="19" t="str" cm="1">
        <f t="array" ref="U215">IF(Q215="","",IF($U$11="Bester",LARGE(Q215:T215,1),IF(AND(S215="",T215=""),"",SUM(LARGE(Q215:T215,{1;2;3})))))</f>
        <v/>
      </c>
      <c r="V215" s="140" t="str">
        <f t="shared" si="48"/>
        <v/>
      </c>
      <c r="W215" s="17"/>
      <c r="X215" s="140" t="str">
        <f t="shared" si="49"/>
        <v/>
      </c>
      <c r="Y215" s="21"/>
      <c r="Z215" s="26" t="str">
        <f t="shared" si="42"/>
        <v/>
      </c>
      <c r="AA215" s="27" t="str">
        <f t="shared" si="43"/>
        <v/>
      </c>
      <c r="AB215" s="27" t="str">
        <f t="shared" si="44"/>
        <v/>
      </c>
      <c r="AC215" s="25" t="str">
        <f t="shared" si="50"/>
        <v/>
      </c>
      <c r="AD215" s="19" t="str">
        <f t="shared" si="51"/>
        <v/>
      </c>
      <c r="AE215" s="142" t="str">
        <f t="shared" si="52"/>
        <v/>
      </c>
      <c r="AF215" s="28" t="str">
        <f t="shared" si="53"/>
        <v/>
      </c>
      <c r="AG215" s="29" t="str">
        <f t="shared" si="54"/>
        <v/>
      </c>
      <c r="AH215" s="30" t="str">
        <f t="shared" si="55"/>
        <v/>
      </c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  <c r="AV215" s="6"/>
      <c r="AW215" s="6"/>
    </row>
    <row r="216" spans="2:49" ht="18" customHeight="1" x14ac:dyDescent="0.2">
      <c r="B216" s="106">
        <v>205</v>
      </c>
      <c r="C216" s="153"/>
      <c r="D216" s="184"/>
      <c r="E216" s="184"/>
      <c r="F216" s="184"/>
      <c r="G216" s="165" t="str">
        <f t="shared" si="45"/>
        <v/>
      </c>
      <c r="H216" s="48"/>
      <c r="I216" s="17"/>
      <c r="J216" s="140" t="str">
        <f t="shared" si="46"/>
        <v/>
      </c>
      <c r="K216" s="112"/>
      <c r="L216" s="114"/>
      <c r="M216" s="114"/>
      <c r="N216" s="114"/>
      <c r="O216" s="18" t="str" cm="1">
        <f t="array" ref="O216">IF(K216="","",IF($O$11="Bester",LARGE(K216:N216,1),IF(AND(M216="",N216=""),"",SUM(LARGE(K216:N216,{1;2;3})))))</f>
        <v/>
      </c>
      <c r="P216" s="140" t="str">
        <f t="shared" si="47"/>
        <v/>
      </c>
      <c r="Q216" s="112"/>
      <c r="R216" s="114"/>
      <c r="S216" s="114"/>
      <c r="T216" s="114"/>
      <c r="U216" s="19" t="str" cm="1">
        <f t="array" ref="U216">IF(Q216="","",IF($U$11="Bester",LARGE(Q216:T216,1),IF(AND(S216="",T216=""),"",SUM(LARGE(Q216:T216,{1;2;3})))))</f>
        <v/>
      </c>
      <c r="V216" s="140" t="str">
        <f t="shared" si="48"/>
        <v/>
      </c>
      <c r="W216" s="17"/>
      <c r="X216" s="140" t="str">
        <f t="shared" si="49"/>
        <v/>
      </c>
      <c r="Y216" s="21"/>
      <c r="Z216" s="26" t="str">
        <f t="shared" si="42"/>
        <v/>
      </c>
      <c r="AA216" s="27" t="str">
        <f t="shared" si="43"/>
        <v/>
      </c>
      <c r="AB216" s="27" t="str">
        <f t="shared" si="44"/>
        <v/>
      </c>
      <c r="AC216" s="25" t="str">
        <f t="shared" si="50"/>
        <v/>
      </c>
      <c r="AD216" s="19" t="str">
        <f t="shared" si="51"/>
        <v/>
      </c>
      <c r="AE216" s="142" t="str">
        <f t="shared" si="52"/>
        <v/>
      </c>
      <c r="AF216" s="28" t="str">
        <f t="shared" si="53"/>
        <v/>
      </c>
      <c r="AG216" s="29" t="str">
        <f t="shared" si="54"/>
        <v/>
      </c>
      <c r="AH216" s="30" t="str">
        <f t="shared" si="55"/>
        <v/>
      </c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  <c r="AV216" s="6"/>
      <c r="AW216" s="6"/>
    </row>
    <row r="217" spans="2:49" ht="18" customHeight="1" x14ac:dyDescent="0.2">
      <c r="B217" s="106">
        <v>206</v>
      </c>
      <c r="C217" s="153"/>
      <c r="D217" s="184"/>
      <c r="E217" s="184"/>
      <c r="F217" s="184"/>
      <c r="G217" s="165" t="str">
        <f t="shared" si="45"/>
        <v/>
      </c>
      <c r="H217" s="48"/>
      <c r="I217" s="17"/>
      <c r="J217" s="140" t="str">
        <f t="shared" si="46"/>
        <v/>
      </c>
      <c r="K217" s="112"/>
      <c r="L217" s="114"/>
      <c r="M217" s="114"/>
      <c r="N217" s="114"/>
      <c r="O217" s="18" t="str" cm="1">
        <f t="array" ref="O217">IF(K217="","",IF($O$11="Bester",LARGE(K217:N217,1),IF(AND(M217="",N217=""),"",SUM(LARGE(K217:N217,{1;2;3})))))</f>
        <v/>
      </c>
      <c r="P217" s="140" t="str">
        <f t="shared" si="47"/>
        <v/>
      </c>
      <c r="Q217" s="112"/>
      <c r="R217" s="114"/>
      <c r="S217" s="114"/>
      <c r="T217" s="114"/>
      <c r="U217" s="19" t="str" cm="1">
        <f t="array" ref="U217">IF(Q217="","",IF($U$11="Bester",LARGE(Q217:T217,1),IF(AND(S217="",T217=""),"",SUM(LARGE(Q217:T217,{1;2;3})))))</f>
        <v/>
      </c>
      <c r="V217" s="140" t="str">
        <f t="shared" si="48"/>
        <v/>
      </c>
      <c r="W217" s="17"/>
      <c r="X217" s="140" t="str">
        <f t="shared" si="49"/>
        <v/>
      </c>
      <c r="Y217" s="21"/>
      <c r="Z217" s="26" t="str">
        <f t="shared" si="42"/>
        <v/>
      </c>
      <c r="AA217" s="27" t="str">
        <f t="shared" si="43"/>
        <v/>
      </c>
      <c r="AB217" s="27" t="str">
        <f t="shared" si="44"/>
        <v/>
      </c>
      <c r="AC217" s="25" t="str">
        <f t="shared" si="50"/>
        <v/>
      </c>
      <c r="AD217" s="19" t="str">
        <f t="shared" si="51"/>
        <v/>
      </c>
      <c r="AE217" s="142" t="str">
        <f t="shared" si="52"/>
        <v/>
      </c>
      <c r="AF217" s="28" t="str">
        <f t="shared" si="53"/>
        <v/>
      </c>
      <c r="AG217" s="29" t="str">
        <f t="shared" si="54"/>
        <v/>
      </c>
      <c r="AH217" s="30" t="str">
        <f t="shared" si="55"/>
        <v/>
      </c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  <c r="AV217" s="6"/>
      <c r="AW217" s="6"/>
    </row>
    <row r="218" spans="2:49" ht="18" customHeight="1" x14ac:dyDescent="0.2">
      <c r="B218" s="106">
        <v>207</v>
      </c>
      <c r="C218" s="153"/>
      <c r="D218" s="184"/>
      <c r="E218" s="184"/>
      <c r="F218" s="184"/>
      <c r="G218" s="165" t="str">
        <f t="shared" si="45"/>
        <v/>
      </c>
      <c r="H218" s="48"/>
      <c r="I218" s="17"/>
      <c r="J218" s="140" t="str">
        <f t="shared" si="46"/>
        <v/>
      </c>
      <c r="K218" s="112"/>
      <c r="L218" s="114"/>
      <c r="M218" s="114"/>
      <c r="N218" s="114"/>
      <c r="O218" s="18" t="str" cm="1">
        <f t="array" ref="O218">IF(K218="","",IF($O$11="Bester",LARGE(K218:N218,1),IF(AND(M218="",N218=""),"",SUM(LARGE(K218:N218,{1;2;3})))))</f>
        <v/>
      </c>
      <c r="P218" s="140" t="str">
        <f t="shared" si="47"/>
        <v/>
      </c>
      <c r="Q218" s="112"/>
      <c r="R218" s="114"/>
      <c r="S218" s="114"/>
      <c r="T218" s="114"/>
      <c r="U218" s="19" t="str" cm="1">
        <f t="array" ref="U218">IF(Q218="","",IF($U$11="Bester",LARGE(Q218:T218,1),IF(AND(S218="",T218=""),"",SUM(LARGE(Q218:T218,{1;2;3})))))</f>
        <v/>
      </c>
      <c r="V218" s="140" t="str">
        <f t="shared" si="48"/>
        <v/>
      </c>
      <c r="W218" s="17"/>
      <c r="X218" s="140" t="str">
        <f t="shared" si="49"/>
        <v/>
      </c>
      <c r="Y218" s="21"/>
      <c r="Z218" s="26" t="str">
        <f t="shared" si="42"/>
        <v/>
      </c>
      <c r="AA218" s="27" t="str">
        <f t="shared" si="43"/>
        <v/>
      </c>
      <c r="AB218" s="27" t="str">
        <f t="shared" si="44"/>
        <v/>
      </c>
      <c r="AC218" s="25" t="str">
        <f t="shared" si="50"/>
        <v/>
      </c>
      <c r="AD218" s="19" t="str">
        <f t="shared" si="51"/>
        <v/>
      </c>
      <c r="AE218" s="142" t="str">
        <f t="shared" si="52"/>
        <v/>
      </c>
      <c r="AF218" s="28" t="str">
        <f t="shared" si="53"/>
        <v/>
      </c>
      <c r="AG218" s="29" t="str">
        <f t="shared" si="54"/>
        <v/>
      </c>
      <c r="AH218" s="30" t="str">
        <f t="shared" si="55"/>
        <v/>
      </c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  <c r="AV218" s="6"/>
      <c r="AW218" s="6"/>
    </row>
    <row r="219" spans="2:49" ht="18" customHeight="1" x14ac:dyDescent="0.2">
      <c r="B219" s="106">
        <v>208</v>
      </c>
      <c r="C219" s="153"/>
      <c r="D219" s="184"/>
      <c r="E219" s="184"/>
      <c r="F219" s="184"/>
      <c r="G219" s="165" t="str">
        <f t="shared" si="45"/>
        <v/>
      </c>
      <c r="H219" s="48"/>
      <c r="I219" s="17"/>
      <c r="J219" s="140" t="str">
        <f t="shared" si="46"/>
        <v/>
      </c>
      <c r="K219" s="112"/>
      <c r="L219" s="114"/>
      <c r="M219" s="114"/>
      <c r="N219" s="114"/>
      <c r="O219" s="18" t="str" cm="1">
        <f t="array" ref="O219">IF(K219="","",IF($O$11="Bester",LARGE(K219:N219,1),IF(AND(M219="",N219=""),"",SUM(LARGE(K219:N219,{1;2;3})))))</f>
        <v/>
      </c>
      <c r="P219" s="140" t="str">
        <f t="shared" si="47"/>
        <v/>
      </c>
      <c r="Q219" s="112"/>
      <c r="R219" s="114"/>
      <c r="S219" s="114"/>
      <c r="T219" s="114"/>
      <c r="U219" s="19" t="str" cm="1">
        <f t="array" ref="U219">IF(Q219="","",IF($U$11="Bester",LARGE(Q219:T219,1),IF(AND(S219="",T219=""),"",SUM(LARGE(Q219:T219,{1;2;3})))))</f>
        <v/>
      </c>
      <c r="V219" s="140" t="str">
        <f t="shared" si="48"/>
        <v/>
      </c>
      <c r="W219" s="17"/>
      <c r="X219" s="140" t="str">
        <f t="shared" si="49"/>
        <v/>
      </c>
      <c r="Y219" s="21"/>
      <c r="Z219" s="26" t="str">
        <f t="shared" si="42"/>
        <v/>
      </c>
      <c r="AA219" s="27" t="str">
        <f t="shared" si="43"/>
        <v/>
      </c>
      <c r="AB219" s="27" t="str">
        <f t="shared" si="44"/>
        <v/>
      </c>
      <c r="AC219" s="25" t="str">
        <f t="shared" si="50"/>
        <v/>
      </c>
      <c r="AD219" s="19" t="str">
        <f t="shared" si="51"/>
        <v/>
      </c>
      <c r="AE219" s="142" t="str">
        <f t="shared" si="52"/>
        <v/>
      </c>
      <c r="AF219" s="28" t="str">
        <f t="shared" si="53"/>
        <v/>
      </c>
      <c r="AG219" s="29" t="str">
        <f t="shared" si="54"/>
        <v/>
      </c>
      <c r="AH219" s="30" t="str">
        <f t="shared" si="55"/>
        <v/>
      </c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  <c r="AV219" s="6"/>
      <c r="AW219" s="6"/>
    </row>
    <row r="220" spans="2:49" ht="18" customHeight="1" x14ac:dyDescent="0.2">
      <c r="B220" s="106">
        <v>209</v>
      </c>
      <c r="C220" s="153"/>
      <c r="D220" s="184"/>
      <c r="E220" s="184"/>
      <c r="F220" s="184"/>
      <c r="G220" s="165" t="str">
        <f t="shared" si="45"/>
        <v/>
      </c>
      <c r="H220" s="48"/>
      <c r="I220" s="17"/>
      <c r="J220" s="140" t="str">
        <f t="shared" si="46"/>
        <v/>
      </c>
      <c r="K220" s="112"/>
      <c r="L220" s="114"/>
      <c r="M220" s="114"/>
      <c r="N220" s="114"/>
      <c r="O220" s="18" t="str" cm="1">
        <f t="array" ref="O220">IF(K220="","",IF($O$11="Bester",LARGE(K220:N220,1),IF(AND(M220="",N220=""),"",SUM(LARGE(K220:N220,{1;2;3})))))</f>
        <v/>
      </c>
      <c r="P220" s="140" t="str">
        <f t="shared" si="47"/>
        <v/>
      </c>
      <c r="Q220" s="112"/>
      <c r="R220" s="114"/>
      <c r="S220" s="114"/>
      <c r="T220" s="114"/>
      <c r="U220" s="19" t="str" cm="1">
        <f t="array" ref="U220">IF(Q220="","",IF($U$11="Bester",LARGE(Q220:T220,1),IF(AND(S220="",T220=""),"",SUM(LARGE(Q220:T220,{1;2;3})))))</f>
        <v/>
      </c>
      <c r="V220" s="140" t="str">
        <f t="shared" si="48"/>
        <v/>
      </c>
      <c r="W220" s="17"/>
      <c r="X220" s="140" t="str">
        <f t="shared" si="49"/>
        <v/>
      </c>
      <c r="Y220" s="21"/>
      <c r="Z220" s="26" t="str">
        <f t="shared" si="42"/>
        <v/>
      </c>
      <c r="AA220" s="27" t="str">
        <f t="shared" si="43"/>
        <v/>
      </c>
      <c r="AB220" s="27" t="str">
        <f t="shared" si="44"/>
        <v/>
      </c>
      <c r="AC220" s="25" t="str">
        <f t="shared" si="50"/>
        <v/>
      </c>
      <c r="AD220" s="19" t="str">
        <f t="shared" si="51"/>
        <v/>
      </c>
      <c r="AE220" s="142" t="str">
        <f t="shared" si="52"/>
        <v/>
      </c>
      <c r="AF220" s="28" t="str">
        <f t="shared" si="53"/>
        <v/>
      </c>
      <c r="AG220" s="29" t="str">
        <f t="shared" si="54"/>
        <v/>
      </c>
      <c r="AH220" s="30" t="str">
        <f t="shared" si="55"/>
        <v/>
      </c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  <c r="AV220" s="6"/>
      <c r="AW220" s="6"/>
    </row>
    <row r="221" spans="2:49" ht="18" customHeight="1" x14ac:dyDescent="0.2">
      <c r="B221" s="106">
        <v>210</v>
      </c>
      <c r="C221" s="153"/>
      <c r="D221" s="184"/>
      <c r="E221" s="184"/>
      <c r="F221" s="184"/>
      <c r="G221" s="165" t="str">
        <f t="shared" si="45"/>
        <v/>
      </c>
      <c r="H221" s="48"/>
      <c r="I221" s="17"/>
      <c r="J221" s="140" t="str">
        <f t="shared" si="46"/>
        <v/>
      </c>
      <c r="K221" s="112"/>
      <c r="L221" s="114"/>
      <c r="M221" s="114"/>
      <c r="N221" s="114"/>
      <c r="O221" s="18" t="str" cm="1">
        <f t="array" ref="O221">IF(K221="","",IF($O$11="Bester",LARGE(K221:N221,1),IF(AND(M221="",N221=""),"",SUM(LARGE(K221:N221,{1;2;3})))))</f>
        <v/>
      </c>
      <c r="P221" s="140" t="str">
        <f t="shared" si="47"/>
        <v/>
      </c>
      <c r="Q221" s="112"/>
      <c r="R221" s="114"/>
      <c r="S221" s="114"/>
      <c r="T221" s="114"/>
      <c r="U221" s="19" t="str" cm="1">
        <f t="array" ref="U221">IF(Q221="","",IF($U$11="Bester",LARGE(Q221:T221,1),IF(AND(S221="",T221=""),"",SUM(LARGE(Q221:T221,{1;2;3})))))</f>
        <v/>
      </c>
      <c r="V221" s="140" t="str">
        <f t="shared" si="48"/>
        <v/>
      </c>
      <c r="W221" s="17"/>
      <c r="X221" s="140" t="str">
        <f t="shared" si="49"/>
        <v/>
      </c>
      <c r="Y221" s="21"/>
      <c r="Z221" s="26" t="str">
        <f t="shared" si="42"/>
        <v/>
      </c>
      <c r="AA221" s="27" t="str">
        <f t="shared" si="43"/>
        <v/>
      </c>
      <c r="AB221" s="27" t="str">
        <f t="shared" si="44"/>
        <v/>
      </c>
      <c r="AC221" s="25" t="str">
        <f t="shared" si="50"/>
        <v/>
      </c>
      <c r="AD221" s="19" t="str">
        <f t="shared" si="51"/>
        <v/>
      </c>
      <c r="AE221" s="142" t="str">
        <f t="shared" si="52"/>
        <v/>
      </c>
      <c r="AF221" s="28" t="str">
        <f t="shared" si="53"/>
        <v/>
      </c>
      <c r="AG221" s="29" t="str">
        <f t="shared" si="54"/>
        <v/>
      </c>
      <c r="AH221" s="30" t="str">
        <f t="shared" si="55"/>
        <v/>
      </c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  <c r="AV221" s="6"/>
      <c r="AW221" s="6"/>
    </row>
    <row r="222" spans="2:49" ht="18" customHeight="1" x14ac:dyDescent="0.2">
      <c r="B222" s="106">
        <v>211</v>
      </c>
      <c r="C222" s="153"/>
      <c r="D222" s="184"/>
      <c r="E222" s="184"/>
      <c r="F222" s="184"/>
      <c r="G222" s="165" t="str">
        <f t="shared" si="45"/>
        <v/>
      </c>
      <c r="H222" s="48"/>
      <c r="I222" s="17"/>
      <c r="J222" s="140" t="str">
        <f t="shared" si="46"/>
        <v/>
      </c>
      <c r="K222" s="112"/>
      <c r="L222" s="114"/>
      <c r="M222" s="114"/>
      <c r="N222" s="114"/>
      <c r="O222" s="18" t="str" cm="1">
        <f t="array" ref="O222">IF(K222="","",IF($O$11="Bester",LARGE(K222:N222,1),IF(AND(M222="",N222=""),"",SUM(LARGE(K222:N222,{1;2;3})))))</f>
        <v/>
      </c>
      <c r="P222" s="140" t="str">
        <f t="shared" si="47"/>
        <v/>
      </c>
      <c r="Q222" s="112"/>
      <c r="R222" s="114"/>
      <c r="S222" s="114"/>
      <c r="T222" s="114"/>
      <c r="U222" s="19" t="str" cm="1">
        <f t="array" ref="U222">IF(Q222="","",IF($U$11="Bester",LARGE(Q222:T222,1),IF(AND(S222="",T222=""),"",SUM(LARGE(Q222:T222,{1;2;3})))))</f>
        <v/>
      </c>
      <c r="V222" s="140" t="str">
        <f t="shared" si="48"/>
        <v/>
      </c>
      <c r="W222" s="17"/>
      <c r="X222" s="140" t="str">
        <f t="shared" si="49"/>
        <v/>
      </c>
      <c r="Y222" s="21"/>
      <c r="Z222" s="26" t="str">
        <f t="shared" si="42"/>
        <v/>
      </c>
      <c r="AA222" s="27" t="str">
        <f t="shared" si="43"/>
        <v/>
      </c>
      <c r="AB222" s="27" t="str">
        <f t="shared" si="44"/>
        <v/>
      </c>
      <c r="AC222" s="25" t="str">
        <f t="shared" si="50"/>
        <v/>
      </c>
      <c r="AD222" s="19" t="str">
        <f t="shared" si="51"/>
        <v/>
      </c>
      <c r="AE222" s="142" t="str">
        <f t="shared" si="52"/>
        <v/>
      </c>
      <c r="AF222" s="28" t="str">
        <f t="shared" si="53"/>
        <v/>
      </c>
      <c r="AG222" s="29" t="str">
        <f t="shared" si="54"/>
        <v/>
      </c>
      <c r="AH222" s="30" t="str">
        <f t="shared" si="55"/>
        <v/>
      </c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  <c r="AV222" s="6"/>
      <c r="AW222" s="6"/>
    </row>
    <row r="223" spans="2:49" ht="18" customHeight="1" x14ac:dyDescent="0.2">
      <c r="B223" s="106">
        <v>212</v>
      </c>
      <c r="C223" s="153"/>
      <c r="D223" s="184"/>
      <c r="E223" s="184"/>
      <c r="F223" s="184"/>
      <c r="G223" s="165" t="str">
        <f t="shared" si="45"/>
        <v/>
      </c>
      <c r="H223" s="48"/>
      <c r="I223" s="17"/>
      <c r="J223" s="140" t="str">
        <f t="shared" si="46"/>
        <v/>
      </c>
      <c r="K223" s="112"/>
      <c r="L223" s="114"/>
      <c r="M223" s="114"/>
      <c r="N223" s="114"/>
      <c r="O223" s="18" t="str" cm="1">
        <f t="array" ref="O223">IF(K223="","",IF($O$11="Bester",LARGE(K223:N223,1),IF(AND(M223="",N223=""),"",SUM(LARGE(K223:N223,{1;2;3})))))</f>
        <v/>
      </c>
      <c r="P223" s="140" t="str">
        <f t="shared" si="47"/>
        <v/>
      </c>
      <c r="Q223" s="112"/>
      <c r="R223" s="114"/>
      <c r="S223" s="114"/>
      <c r="T223" s="114"/>
      <c r="U223" s="19" t="str" cm="1">
        <f t="array" ref="U223">IF(Q223="","",IF($U$11="Bester",LARGE(Q223:T223,1),IF(AND(S223="",T223=""),"",SUM(LARGE(Q223:T223,{1;2;3})))))</f>
        <v/>
      </c>
      <c r="V223" s="140" t="str">
        <f t="shared" si="48"/>
        <v/>
      </c>
      <c r="W223" s="17"/>
      <c r="X223" s="140" t="str">
        <f t="shared" si="49"/>
        <v/>
      </c>
      <c r="Y223" s="21"/>
      <c r="Z223" s="26" t="str">
        <f t="shared" si="42"/>
        <v/>
      </c>
      <c r="AA223" s="27" t="str">
        <f t="shared" si="43"/>
        <v/>
      </c>
      <c r="AB223" s="27" t="str">
        <f t="shared" si="44"/>
        <v/>
      </c>
      <c r="AC223" s="25" t="str">
        <f t="shared" si="50"/>
        <v/>
      </c>
      <c r="AD223" s="19" t="str">
        <f t="shared" si="51"/>
        <v/>
      </c>
      <c r="AE223" s="142" t="str">
        <f t="shared" si="52"/>
        <v/>
      </c>
      <c r="AF223" s="28" t="str">
        <f t="shared" si="53"/>
        <v/>
      </c>
      <c r="AG223" s="29" t="str">
        <f t="shared" si="54"/>
        <v/>
      </c>
      <c r="AH223" s="30" t="str">
        <f t="shared" si="55"/>
        <v/>
      </c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  <c r="AV223" s="6"/>
      <c r="AW223" s="6"/>
    </row>
    <row r="224" spans="2:49" ht="18" customHeight="1" x14ac:dyDescent="0.2">
      <c r="B224" s="106">
        <v>213</v>
      </c>
      <c r="C224" s="153"/>
      <c r="D224" s="184"/>
      <c r="E224" s="184"/>
      <c r="F224" s="184"/>
      <c r="G224" s="165" t="str">
        <f t="shared" si="45"/>
        <v/>
      </c>
      <c r="H224" s="48"/>
      <c r="I224" s="17"/>
      <c r="J224" s="140" t="str">
        <f t="shared" si="46"/>
        <v/>
      </c>
      <c r="K224" s="112"/>
      <c r="L224" s="114"/>
      <c r="M224" s="114"/>
      <c r="N224" s="114"/>
      <c r="O224" s="18" t="str" cm="1">
        <f t="array" ref="O224">IF(K224="","",IF($O$11="Bester",LARGE(K224:N224,1),IF(AND(M224="",N224=""),"",SUM(LARGE(K224:N224,{1;2;3})))))</f>
        <v/>
      </c>
      <c r="P224" s="140" t="str">
        <f t="shared" si="47"/>
        <v/>
      </c>
      <c r="Q224" s="112"/>
      <c r="R224" s="114"/>
      <c r="S224" s="114"/>
      <c r="T224" s="114"/>
      <c r="U224" s="19" t="str" cm="1">
        <f t="array" ref="U224">IF(Q224="","",IF($U$11="Bester",LARGE(Q224:T224,1),IF(AND(S224="",T224=""),"",SUM(LARGE(Q224:T224,{1;2;3})))))</f>
        <v/>
      </c>
      <c r="V224" s="140" t="str">
        <f t="shared" si="48"/>
        <v/>
      </c>
      <c r="W224" s="17"/>
      <c r="X224" s="140" t="str">
        <f t="shared" si="49"/>
        <v/>
      </c>
      <c r="Y224" s="21"/>
      <c r="Z224" s="26" t="str">
        <f t="shared" si="42"/>
        <v/>
      </c>
      <c r="AA224" s="27" t="str">
        <f t="shared" si="43"/>
        <v/>
      </c>
      <c r="AB224" s="27" t="str">
        <f t="shared" si="44"/>
        <v/>
      </c>
      <c r="AC224" s="25" t="str">
        <f t="shared" si="50"/>
        <v/>
      </c>
      <c r="AD224" s="19" t="str">
        <f t="shared" si="51"/>
        <v/>
      </c>
      <c r="AE224" s="142" t="str">
        <f t="shared" si="52"/>
        <v/>
      </c>
      <c r="AF224" s="28" t="str">
        <f t="shared" si="53"/>
        <v/>
      </c>
      <c r="AG224" s="29" t="str">
        <f t="shared" si="54"/>
        <v/>
      </c>
      <c r="AH224" s="30" t="str">
        <f t="shared" si="55"/>
        <v/>
      </c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  <c r="AV224" s="6"/>
      <c r="AW224" s="6"/>
    </row>
    <row r="225" spans="2:49" ht="18" customHeight="1" x14ac:dyDescent="0.2">
      <c r="B225" s="106">
        <v>214</v>
      </c>
      <c r="C225" s="153"/>
      <c r="D225" s="184"/>
      <c r="E225" s="184"/>
      <c r="F225" s="184"/>
      <c r="G225" s="165" t="str">
        <f t="shared" si="45"/>
        <v/>
      </c>
      <c r="H225" s="48"/>
      <c r="I225" s="17"/>
      <c r="J225" s="140" t="str">
        <f t="shared" si="46"/>
        <v/>
      </c>
      <c r="K225" s="112"/>
      <c r="L225" s="114"/>
      <c r="M225" s="114"/>
      <c r="N225" s="114"/>
      <c r="O225" s="18" t="str" cm="1">
        <f t="array" ref="O225">IF(K225="","",IF($O$11="Bester",LARGE(K225:N225,1),IF(AND(M225="",N225=""),"",SUM(LARGE(K225:N225,{1;2;3})))))</f>
        <v/>
      </c>
      <c r="P225" s="140" t="str">
        <f t="shared" si="47"/>
        <v/>
      </c>
      <c r="Q225" s="112"/>
      <c r="R225" s="114"/>
      <c r="S225" s="114"/>
      <c r="T225" s="114"/>
      <c r="U225" s="19" t="str" cm="1">
        <f t="array" ref="U225">IF(Q225="","",IF($U$11="Bester",LARGE(Q225:T225,1),IF(AND(S225="",T225=""),"",SUM(LARGE(Q225:T225,{1;2;3})))))</f>
        <v/>
      </c>
      <c r="V225" s="140" t="str">
        <f t="shared" si="48"/>
        <v/>
      </c>
      <c r="W225" s="17"/>
      <c r="X225" s="140" t="str">
        <f t="shared" si="49"/>
        <v/>
      </c>
      <c r="Y225" s="21"/>
      <c r="Z225" s="26" t="str">
        <f t="shared" si="42"/>
        <v/>
      </c>
      <c r="AA225" s="27" t="str">
        <f t="shared" si="43"/>
        <v/>
      </c>
      <c r="AB225" s="27" t="str">
        <f t="shared" si="44"/>
        <v/>
      </c>
      <c r="AC225" s="25" t="str">
        <f t="shared" si="50"/>
        <v/>
      </c>
      <c r="AD225" s="19" t="str">
        <f t="shared" si="51"/>
        <v/>
      </c>
      <c r="AE225" s="142" t="str">
        <f t="shared" si="52"/>
        <v/>
      </c>
      <c r="AF225" s="28" t="str">
        <f t="shared" si="53"/>
        <v/>
      </c>
      <c r="AG225" s="29" t="str">
        <f t="shared" si="54"/>
        <v/>
      </c>
      <c r="AH225" s="30" t="str">
        <f t="shared" si="55"/>
        <v/>
      </c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  <c r="AV225" s="6"/>
      <c r="AW225" s="6"/>
    </row>
    <row r="226" spans="2:49" ht="18" customHeight="1" x14ac:dyDescent="0.2">
      <c r="B226" s="106">
        <v>215</v>
      </c>
      <c r="C226" s="153"/>
      <c r="D226" s="184"/>
      <c r="E226" s="184"/>
      <c r="F226" s="184"/>
      <c r="G226" s="165" t="str">
        <f t="shared" si="45"/>
        <v/>
      </c>
      <c r="H226" s="48"/>
      <c r="I226" s="17"/>
      <c r="J226" s="140" t="str">
        <f t="shared" si="46"/>
        <v/>
      </c>
      <c r="K226" s="112"/>
      <c r="L226" s="114"/>
      <c r="M226" s="114"/>
      <c r="N226" s="114"/>
      <c r="O226" s="18" t="str" cm="1">
        <f t="array" ref="O226">IF(K226="","",IF($O$11="Bester",LARGE(K226:N226,1),IF(AND(M226="",N226=""),"",SUM(LARGE(K226:N226,{1;2;3})))))</f>
        <v/>
      </c>
      <c r="P226" s="140" t="str">
        <f t="shared" si="47"/>
        <v/>
      </c>
      <c r="Q226" s="112"/>
      <c r="R226" s="114"/>
      <c r="S226" s="114"/>
      <c r="T226" s="114"/>
      <c r="U226" s="19" t="str" cm="1">
        <f t="array" ref="U226">IF(Q226="","",IF($U$11="Bester",LARGE(Q226:T226,1),IF(AND(S226="",T226=""),"",SUM(LARGE(Q226:T226,{1;2;3})))))</f>
        <v/>
      </c>
      <c r="V226" s="140" t="str">
        <f t="shared" si="48"/>
        <v/>
      </c>
      <c r="W226" s="17"/>
      <c r="X226" s="140" t="str">
        <f t="shared" si="49"/>
        <v/>
      </c>
      <c r="Y226" s="21"/>
      <c r="Z226" s="26" t="str">
        <f t="shared" si="42"/>
        <v/>
      </c>
      <c r="AA226" s="27" t="str">
        <f t="shared" si="43"/>
        <v/>
      </c>
      <c r="AB226" s="27" t="str">
        <f t="shared" si="44"/>
        <v/>
      </c>
      <c r="AC226" s="25" t="str">
        <f t="shared" si="50"/>
        <v/>
      </c>
      <c r="AD226" s="19" t="str">
        <f t="shared" si="51"/>
        <v/>
      </c>
      <c r="AE226" s="142" t="str">
        <f t="shared" si="52"/>
        <v/>
      </c>
      <c r="AF226" s="28" t="str">
        <f t="shared" si="53"/>
        <v/>
      </c>
      <c r="AG226" s="29" t="str">
        <f t="shared" si="54"/>
        <v/>
      </c>
      <c r="AH226" s="30" t="str">
        <f t="shared" si="55"/>
        <v/>
      </c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  <c r="AV226" s="6"/>
      <c r="AW226" s="6"/>
    </row>
    <row r="227" spans="2:49" ht="18" customHeight="1" x14ac:dyDescent="0.2">
      <c r="B227" s="106">
        <v>216</v>
      </c>
      <c r="C227" s="153"/>
      <c r="D227" s="184"/>
      <c r="E227" s="184"/>
      <c r="F227" s="184"/>
      <c r="G227" s="165" t="str">
        <f t="shared" si="45"/>
        <v/>
      </c>
      <c r="H227" s="48"/>
      <c r="I227" s="17"/>
      <c r="J227" s="140" t="str">
        <f t="shared" si="46"/>
        <v/>
      </c>
      <c r="K227" s="112"/>
      <c r="L227" s="114"/>
      <c r="M227" s="114"/>
      <c r="N227" s="114"/>
      <c r="O227" s="18" t="str" cm="1">
        <f t="array" ref="O227">IF(K227="","",IF($O$11="Bester",LARGE(K227:N227,1),IF(AND(M227="",N227=""),"",SUM(LARGE(K227:N227,{1;2;3})))))</f>
        <v/>
      </c>
      <c r="P227" s="140" t="str">
        <f t="shared" si="47"/>
        <v/>
      </c>
      <c r="Q227" s="112"/>
      <c r="R227" s="114"/>
      <c r="S227" s="114"/>
      <c r="T227" s="114"/>
      <c r="U227" s="19" t="str" cm="1">
        <f t="array" ref="U227">IF(Q227="","",IF($U$11="Bester",LARGE(Q227:T227,1),IF(AND(S227="",T227=""),"",SUM(LARGE(Q227:T227,{1;2;3})))))</f>
        <v/>
      </c>
      <c r="V227" s="140" t="str">
        <f t="shared" si="48"/>
        <v/>
      </c>
      <c r="W227" s="17"/>
      <c r="X227" s="140" t="str">
        <f t="shared" si="49"/>
        <v/>
      </c>
      <c r="Y227" s="21"/>
      <c r="Z227" s="26" t="str">
        <f t="shared" si="42"/>
        <v/>
      </c>
      <c r="AA227" s="27" t="str">
        <f t="shared" si="43"/>
        <v/>
      </c>
      <c r="AB227" s="27" t="str">
        <f t="shared" si="44"/>
        <v/>
      </c>
      <c r="AC227" s="25" t="str">
        <f t="shared" si="50"/>
        <v/>
      </c>
      <c r="AD227" s="19" t="str">
        <f t="shared" si="51"/>
        <v/>
      </c>
      <c r="AE227" s="142" t="str">
        <f t="shared" si="52"/>
        <v/>
      </c>
      <c r="AF227" s="28" t="str">
        <f t="shared" si="53"/>
        <v/>
      </c>
      <c r="AG227" s="29" t="str">
        <f t="shared" si="54"/>
        <v/>
      </c>
      <c r="AH227" s="30" t="str">
        <f t="shared" si="55"/>
        <v/>
      </c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  <c r="AV227" s="6"/>
      <c r="AW227" s="6"/>
    </row>
    <row r="228" spans="2:49" ht="18" customHeight="1" x14ac:dyDescent="0.2">
      <c r="B228" s="106">
        <v>217</v>
      </c>
      <c r="C228" s="153"/>
      <c r="D228" s="184"/>
      <c r="E228" s="184"/>
      <c r="F228" s="184"/>
      <c r="G228" s="165" t="str">
        <f t="shared" si="45"/>
        <v/>
      </c>
      <c r="H228" s="48"/>
      <c r="I228" s="17"/>
      <c r="J228" s="140" t="str">
        <f t="shared" si="46"/>
        <v/>
      </c>
      <c r="K228" s="112"/>
      <c r="L228" s="114"/>
      <c r="M228" s="114"/>
      <c r="N228" s="114"/>
      <c r="O228" s="18" t="str" cm="1">
        <f t="array" ref="O228">IF(K228="","",IF($O$11="Bester",LARGE(K228:N228,1),IF(AND(M228="",N228=""),"",SUM(LARGE(K228:N228,{1;2;3})))))</f>
        <v/>
      </c>
      <c r="P228" s="140" t="str">
        <f t="shared" si="47"/>
        <v/>
      </c>
      <c r="Q228" s="112"/>
      <c r="R228" s="114"/>
      <c r="S228" s="114"/>
      <c r="T228" s="114"/>
      <c r="U228" s="19" t="str" cm="1">
        <f t="array" ref="U228">IF(Q228="","",IF($U$11="Bester",LARGE(Q228:T228,1),IF(AND(S228="",T228=""),"",SUM(LARGE(Q228:T228,{1;2;3})))))</f>
        <v/>
      </c>
      <c r="V228" s="140" t="str">
        <f t="shared" si="48"/>
        <v/>
      </c>
      <c r="W228" s="17"/>
      <c r="X228" s="140" t="str">
        <f t="shared" si="49"/>
        <v/>
      </c>
      <c r="Y228" s="21"/>
      <c r="Z228" s="26" t="str">
        <f t="shared" si="42"/>
        <v/>
      </c>
      <c r="AA228" s="27" t="str">
        <f t="shared" si="43"/>
        <v/>
      </c>
      <c r="AB228" s="27" t="str">
        <f t="shared" si="44"/>
        <v/>
      </c>
      <c r="AC228" s="25" t="str">
        <f t="shared" si="50"/>
        <v/>
      </c>
      <c r="AD228" s="19" t="str">
        <f t="shared" si="51"/>
        <v/>
      </c>
      <c r="AE228" s="142" t="str">
        <f t="shared" si="52"/>
        <v/>
      </c>
      <c r="AF228" s="28" t="str">
        <f t="shared" si="53"/>
        <v/>
      </c>
      <c r="AG228" s="29" t="str">
        <f t="shared" si="54"/>
        <v/>
      </c>
      <c r="AH228" s="30" t="str">
        <f t="shared" si="55"/>
        <v/>
      </c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  <c r="AV228" s="6"/>
      <c r="AW228" s="6"/>
    </row>
    <row r="229" spans="2:49" ht="18" customHeight="1" x14ac:dyDescent="0.2">
      <c r="B229" s="106">
        <v>218</v>
      </c>
      <c r="C229" s="153"/>
      <c r="D229" s="184"/>
      <c r="E229" s="184"/>
      <c r="F229" s="184"/>
      <c r="G229" s="165" t="str">
        <f t="shared" si="45"/>
        <v/>
      </c>
      <c r="H229" s="48"/>
      <c r="I229" s="17"/>
      <c r="J229" s="140" t="str">
        <f t="shared" si="46"/>
        <v/>
      </c>
      <c r="K229" s="112"/>
      <c r="L229" s="114"/>
      <c r="M229" s="114"/>
      <c r="N229" s="114"/>
      <c r="O229" s="18" t="str" cm="1">
        <f t="array" ref="O229">IF(K229="","",IF($O$11="Bester",LARGE(K229:N229,1),IF(AND(M229="",N229=""),"",SUM(LARGE(K229:N229,{1;2;3})))))</f>
        <v/>
      </c>
      <c r="P229" s="140" t="str">
        <f t="shared" si="47"/>
        <v/>
      </c>
      <c r="Q229" s="112"/>
      <c r="R229" s="114"/>
      <c r="S229" s="114"/>
      <c r="T229" s="114"/>
      <c r="U229" s="19" t="str" cm="1">
        <f t="array" ref="U229">IF(Q229="","",IF($U$11="Bester",LARGE(Q229:T229,1),IF(AND(S229="",T229=""),"",SUM(LARGE(Q229:T229,{1;2;3})))))</f>
        <v/>
      </c>
      <c r="V229" s="140" t="str">
        <f t="shared" si="48"/>
        <v/>
      </c>
      <c r="W229" s="17"/>
      <c r="X229" s="140" t="str">
        <f t="shared" si="49"/>
        <v/>
      </c>
      <c r="Y229" s="21"/>
      <c r="Z229" s="26" t="str">
        <f t="shared" si="42"/>
        <v/>
      </c>
      <c r="AA229" s="27" t="str">
        <f t="shared" si="43"/>
        <v/>
      </c>
      <c r="AB229" s="27" t="str">
        <f t="shared" si="44"/>
        <v/>
      </c>
      <c r="AC229" s="25" t="str">
        <f t="shared" si="50"/>
        <v/>
      </c>
      <c r="AD229" s="19" t="str">
        <f t="shared" si="51"/>
        <v/>
      </c>
      <c r="AE229" s="142" t="str">
        <f t="shared" si="52"/>
        <v/>
      </c>
      <c r="AF229" s="28" t="str">
        <f t="shared" si="53"/>
        <v/>
      </c>
      <c r="AG229" s="29" t="str">
        <f t="shared" si="54"/>
        <v/>
      </c>
      <c r="AH229" s="30" t="str">
        <f t="shared" si="55"/>
        <v/>
      </c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  <c r="AV229" s="6"/>
      <c r="AW229" s="6"/>
    </row>
    <row r="230" spans="2:49" ht="18" customHeight="1" x14ac:dyDescent="0.2">
      <c r="B230" s="106">
        <v>219</v>
      </c>
      <c r="C230" s="153"/>
      <c r="D230" s="184"/>
      <c r="E230" s="184"/>
      <c r="F230" s="184"/>
      <c r="G230" s="165" t="str">
        <f t="shared" si="45"/>
        <v/>
      </c>
      <c r="H230" s="48"/>
      <c r="I230" s="17"/>
      <c r="J230" s="140" t="str">
        <f t="shared" si="46"/>
        <v/>
      </c>
      <c r="K230" s="112"/>
      <c r="L230" s="114"/>
      <c r="M230" s="114"/>
      <c r="N230" s="114"/>
      <c r="O230" s="18" t="str" cm="1">
        <f t="array" ref="O230">IF(K230="","",IF($O$11="Bester",LARGE(K230:N230,1),IF(AND(M230="",N230=""),"",SUM(LARGE(K230:N230,{1;2;3})))))</f>
        <v/>
      </c>
      <c r="P230" s="140" t="str">
        <f t="shared" si="47"/>
        <v/>
      </c>
      <c r="Q230" s="112"/>
      <c r="R230" s="114"/>
      <c r="S230" s="114"/>
      <c r="T230" s="114"/>
      <c r="U230" s="19" t="str" cm="1">
        <f t="array" ref="U230">IF(Q230="","",IF($U$11="Bester",LARGE(Q230:T230,1),IF(AND(S230="",T230=""),"",SUM(LARGE(Q230:T230,{1;2;3})))))</f>
        <v/>
      </c>
      <c r="V230" s="140" t="str">
        <f t="shared" si="48"/>
        <v/>
      </c>
      <c r="W230" s="17"/>
      <c r="X230" s="140" t="str">
        <f t="shared" si="49"/>
        <v/>
      </c>
      <c r="Y230" s="21"/>
      <c r="Z230" s="26" t="str">
        <f t="shared" si="42"/>
        <v/>
      </c>
      <c r="AA230" s="27" t="str">
        <f t="shared" si="43"/>
        <v/>
      </c>
      <c r="AB230" s="27" t="str">
        <f t="shared" si="44"/>
        <v/>
      </c>
      <c r="AC230" s="25" t="str">
        <f t="shared" si="50"/>
        <v/>
      </c>
      <c r="AD230" s="19" t="str">
        <f t="shared" si="51"/>
        <v/>
      </c>
      <c r="AE230" s="142" t="str">
        <f t="shared" si="52"/>
        <v/>
      </c>
      <c r="AF230" s="28" t="str">
        <f t="shared" si="53"/>
        <v/>
      </c>
      <c r="AG230" s="29" t="str">
        <f t="shared" si="54"/>
        <v/>
      </c>
      <c r="AH230" s="30" t="str">
        <f t="shared" si="55"/>
        <v/>
      </c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  <c r="AV230" s="6"/>
      <c r="AW230" s="6"/>
    </row>
    <row r="231" spans="2:49" ht="18" customHeight="1" x14ac:dyDescent="0.2">
      <c r="B231" s="106">
        <v>220</v>
      </c>
      <c r="C231" s="153"/>
      <c r="D231" s="184"/>
      <c r="E231" s="184"/>
      <c r="F231" s="184"/>
      <c r="G231" s="165" t="str">
        <f t="shared" si="45"/>
        <v/>
      </c>
      <c r="H231" s="48"/>
      <c r="I231" s="17"/>
      <c r="J231" s="140" t="str">
        <f t="shared" si="46"/>
        <v/>
      </c>
      <c r="K231" s="112"/>
      <c r="L231" s="114"/>
      <c r="M231" s="114"/>
      <c r="N231" s="114"/>
      <c r="O231" s="18" t="str" cm="1">
        <f t="array" ref="O231">IF(K231="","",IF($O$11="Bester",LARGE(K231:N231,1),IF(AND(M231="",N231=""),"",SUM(LARGE(K231:N231,{1;2;3})))))</f>
        <v/>
      </c>
      <c r="P231" s="140" t="str">
        <f t="shared" si="47"/>
        <v/>
      </c>
      <c r="Q231" s="112"/>
      <c r="R231" s="114"/>
      <c r="S231" s="114"/>
      <c r="T231" s="114"/>
      <c r="U231" s="19" t="str" cm="1">
        <f t="array" ref="U231">IF(Q231="","",IF($U$11="Bester",LARGE(Q231:T231,1),IF(AND(S231="",T231=""),"",SUM(LARGE(Q231:T231,{1;2;3})))))</f>
        <v/>
      </c>
      <c r="V231" s="140" t="str">
        <f t="shared" si="48"/>
        <v/>
      </c>
      <c r="W231" s="17"/>
      <c r="X231" s="140" t="str">
        <f t="shared" si="49"/>
        <v/>
      </c>
      <c r="Y231" s="21"/>
      <c r="Z231" s="26" t="str">
        <f t="shared" si="42"/>
        <v/>
      </c>
      <c r="AA231" s="27" t="str">
        <f t="shared" si="43"/>
        <v/>
      </c>
      <c r="AB231" s="27" t="str">
        <f t="shared" si="44"/>
        <v/>
      </c>
      <c r="AC231" s="25" t="str">
        <f t="shared" si="50"/>
        <v/>
      </c>
      <c r="AD231" s="19" t="str">
        <f t="shared" si="51"/>
        <v/>
      </c>
      <c r="AE231" s="142" t="str">
        <f t="shared" si="52"/>
        <v/>
      </c>
      <c r="AF231" s="28" t="str">
        <f t="shared" si="53"/>
        <v/>
      </c>
      <c r="AG231" s="29" t="str">
        <f t="shared" si="54"/>
        <v/>
      </c>
      <c r="AH231" s="30" t="str">
        <f t="shared" si="55"/>
        <v/>
      </c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  <c r="AV231" s="6"/>
      <c r="AW231" s="6"/>
    </row>
    <row r="232" spans="2:49" ht="18" customHeight="1" x14ac:dyDescent="0.2">
      <c r="B232" s="106">
        <v>221</v>
      </c>
      <c r="C232" s="153"/>
      <c r="D232" s="184"/>
      <c r="E232" s="184"/>
      <c r="F232" s="184"/>
      <c r="G232" s="165" t="str">
        <f t="shared" si="45"/>
        <v/>
      </c>
      <c r="H232" s="48"/>
      <c r="I232" s="17"/>
      <c r="J232" s="140" t="str">
        <f t="shared" si="46"/>
        <v/>
      </c>
      <c r="K232" s="112"/>
      <c r="L232" s="114"/>
      <c r="M232" s="114"/>
      <c r="N232" s="114"/>
      <c r="O232" s="18" t="str" cm="1">
        <f t="array" ref="O232">IF(K232="","",IF($O$11="Bester",LARGE(K232:N232,1),IF(AND(M232="",N232=""),"",SUM(LARGE(K232:N232,{1;2;3})))))</f>
        <v/>
      </c>
      <c r="P232" s="140" t="str">
        <f t="shared" si="47"/>
        <v/>
      </c>
      <c r="Q232" s="112"/>
      <c r="R232" s="114"/>
      <c r="S232" s="114"/>
      <c r="T232" s="114"/>
      <c r="U232" s="19" t="str" cm="1">
        <f t="array" ref="U232">IF(Q232="","",IF($U$11="Bester",LARGE(Q232:T232,1),IF(AND(S232="",T232=""),"",SUM(LARGE(Q232:T232,{1;2;3})))))</f>
        <v/>
      </c>
      <c r="V232" s="140" t="str">
        <f t="shared" si="48"/>
        <v/>
      </c>
      <c r="W232" s="17"/>
      <c r="X232" s="140" t="str">
        <f t="shared" si="49"/>
        <v/>
      </c>
      <c r="Y232" s="21"/>
      <c r="Z232" s="26" t="str">
        <f t="shared" si="42"/>
        <v/>
      </c>
      <c r="AA232" s="27" t="str">
        <f t="shared" si="43"/>
        <v/>
      </c>
      <c r="AB232" s="27" t="str">
        <f t="shared" si="44"/>
        <v/>
      </c>
      <c r="AC232" s="25" t="str">
        <f t="shared" si="50"/>
        <v/>
      </c>
      <c r="AD232" s="19" t="str">
        <f t="shared" si="51"/>
        <v/>
      </c>
      <c r="AE232" s="142" t="str">
        <f t="shared" si="52"/>
        <v/>
      </c>
      <c r="AF232" s="28" t="str">
        <f t="shared" si="53"/>
        <v/>
      </c>
      <c r="AG232" s="29" t="str">
        <f t="shared" si="54"/>
        <v/>
      </c>
      <c r="AH232" s="30" t="str">
        <f t="shared" si="55"/>
        <v/>
      </c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  <c r="AV232" s="6"/>
      <c r="AW232" s="6"/>
    </row>
    <row r="233" spans="2:49" ht="18" customHeight="1" x14ac:dyDescent="0.2">
      <c r="B233" s="106">
        <v>222</v>
      </c>
      <c r="C233" s="153"/>
      <c r="D233" s="184"/>
      <c r="E233" s="184"/>
      <c r="F233" s="184"/>
      <c r="G233" s="165" t="str">
        <f t="shared" si="45"/>
        <v/>
      </c>
      <c r="H233" s="48"/>
      <c r="I233" s="17"/>
      <c r="J233" s="140" t="str">
        <f t="shared" si="46"/>
        <v/>
      </c>
      <c r="K233" s="112"/>
      <c r="L233" s="114"/>
      <c r="M233" s="114"/>
      <c r="N233" s="114"/>
      <c r="O233" s="18" t="str" cm="1">
        <f t="array" ref="O233">IF(K233="","",IF($O$11="Bester",LARGE(K233:N233,1),IF(AND(M233="",N233=""),"",SUM(LARGE(K233:N233,{1;2;3})))))</f>
        <v/>
      </c>
      <c r="P233" s="140" t="str">
        <f t="shared" si="47"/>
        <v/>
      </c>
      <c r="Q233" s="112"/>
      <c r="R233" s="114"/>
      <c r="S233" s="114"/>
      <c r="T233" s="114"/>
      <c r="U233" s="19" t="str" cm="1">
        <f t="array" ref="U233">IF(Q233="","",IF($U$11="Bester",LARGE(Q233:T233,1),IF(AND(S233="",T233=""),"",SUM(LARGE(Q233:T233,{1;2;3})))))</f>
        <v/>
      </c>
      <c r="V233" s="140" t="str">
        <f t="shared" si="48"/>
        <v/>
      </c>
      <c r="W233" s="17"/>
      <c r="X233" s="140" t="str">
        <f t="shared" si="49"/>
        <v/>
      </c>
      <c r="Y233" s="21"/>
      <c r="Z233" s="26" t="str">
        <f t="shared" si="42"/>
        <v/>
      </c>
      <c r="AA233" s="27" t="str">
        <f t="shared" si="43"/>
        <v/>
      </c>
      <c r="AB233" s="27" t="str">
        <f t="shared" si="44"/>
        <v/>
      </c>
      <c r="AC233" s="25" t="str">
        <f t="shared" si="50"/>
        <v/>
      </c>
      <c r="AD233" s="19" t="str">
        <f t="shared" si="51"/>
        <v/>
      </c>
      <c r="AE233" s="142" t="str">
        <f t="shared" si="52"/>
        <v/>
      </c>
      <c r="AF233" s="28" t="str">
        <f t="shared" si="53"/>
        <v/>
      </c>
      <c r="AG233" s="29" t="str">
        <f t="shared" si="54"/>
        <v/>
      </c>
      <c r="AH233" s="30" t="str">
        <f t="shared" si="55"/>
        <v/>
      </c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  <c r="AV233" s="6"/>
      <c r="AW233" s="6"/>
    </row>
    <row r="234" spans="2:49" ht="18" customHeight="1" x14ac:dyDescent="0.2">
      <c r="B234" s="106">
        <v>223</v>
      </c>
      <c r="C234" s="153"/>
      <c r="D234" s="184"/>
      <c r="E234" s="184"/>
      <c r="F234" s="184"/>
      <c r="G234" s="165" t="str">
        <f t="shared" si="45"/>
        <v/>
      </c>
      <c r="H234" s="48"/>
      <c r="I234" s="17"/>
      <c r="J234" s="140" t="str">
        <f t="shared" si="46"/>
        <v/>
      </c>
      <c r="K234" s="112"/>
      <c r="L234" s="114"/>
      <c r="M234" s="114"/>
      <c r="N234" s="114"/>
      <c r="O234" s="18" t="str" cm="1">
        <f t="array" ref="O234">IF(K234="","",IF($O$11="Bester",LARGE(K234:N234,1),IF(AND(M234="",N234=""),"",SUM(LARGE(K234:N234,{1;2;3})))))</f>
        <v/>
      </c>
      <c r="P234" s="140" t="str">
        <f t="shared" si="47"/>
        <v/>
      </c>
      <c r="Q234" s="112"/>
      <c r="R234" s="114"/>
      <c r="S234" s="114"/>
      <c r="T234" s="114"/>
      <c r="U234" s="19" t="str" cm="1">
        <f t="array" ref="U234">IF(Q234="","",IF($U$11="Bester",LARGE(Q234:T234,1),IF(AND(S234="",T234=""),"",SUM(LARGE(Q234:T234,{1;2;3})))))</f>
        <v/>
      </c>
      <c r="V234" s="140" t="str">
        <f t="shared" si="48"/>
        <v/>
      </c>
      <c r="W234" s="17"/>
      <c r="X234" s="140" t="str">
        <f t="shared" si="49"/>
        <v/>
      </c>
      <c r="Y234" s="21"/>
      <c r="Z234" s="26" t="str">
        <f t="shared" si="42"/>
        <v/>
      </c>
      <c r="AA234" s="27" t="str">
        <f t="shared" si="43"/>
        <v/>
      </c>
      <c r="AB234" s="27" t="str">
        <f t="shared" si="44"/>
        <v/>
      </c>
      <c r="AC234" s="25" t="str">
        <f t="shared" si="50"/>
        <v/>
      </c>
      <c r="AD234" s="19" t="str">
        <f t="shared" si="51"/>
        <v/>
      </c>
      <c r="AE234" s="142" t="str">
        <f t="shared" si="52"/>
        <v/>
      </c>
      <c r="AF234" s="28" t="str">
        <f t="shared" si="53"/>
        <v/>
      </c>
      <c r="AG234" s="29" t="str">
        <f t="shared" si="54"/>
        <v/>
      </c>
      <c r="AH234" s="30" t="str">
        <f t="shared" si="55"/>
        <v/>
      </c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  <c r="AV234" s="6"/>
      <c r="AW234" s="6"/>
    </row>
    <row r="235" spans="2:49" ht="18" customHeight="1" x14ac:dyDescent="0.2">
      <c r="B235" s="106">
        <v>224</v>
      </c>
      <c r="C235" s="153"/>
      <c r="D235" s="184"/>
      <c r="E235" s="184"/>
      <c r="F235" s="184"/>
      <c r="G235" s="165" t="str">
        <f t="shared" si="45"/>
        <v/>
      </c>
      <c r="H235" s="48"/>
      <c r="I235" s="17"/>
      <c r="J235" s="140" t="str">
        <f t="shared" si="46"/>
        <v/>
      </c>
      <c r="K235" s="112"/>
      <c r="L235" s="114"/>
      <c r="M235" s="114"/>
      <c r="N235" s="114"/>
      <c r="O235" s="18" t="str" cm="1">
        <f t="array" ref="O235">IF(K235="","",IF($O$11="Bester",LARGE(K235:N235,1),IF(AND(M235="",N235=""),"",SUM(LARGE(K235:N235,{1;2;3})))))</f>
        <v/>
      </c>
      <c r="P235" s="140" t="str">
        <f t="shared" si="47"/>
        <v/>
      </c>
      <c r="Q235" s="112"/>
      <c r="R235" s="114"/>
      <c r="S235" s="114"/>
      <c r="T235" s="114"/>
      <c r="U235" s="19" t="str" cm="1">
        <f t="array" ref="U235">IF(Q235="","",IF($U$11="Bester",LARGE(Q235:T235,1),IF(AND(S235="",T235=""),"",SUM(LARGE(Q235:T235,{1;2;3})))))</f>
        <v/>
      </c>
      <c r="V235" s="140" t="str">
        <f t="shared" si="48"/>
        <v/>
      </c>
      <c r="W235" s="17"/>
      <c r="X235" s="140" t="str">
        <f t="shared" si="49"/>
        <v/>
      </c>
      <c r="Y235" s="21"/>
      <c r="Z235" s="26" t="str">
        <f t="shared" si="42"/>
        <v/>
      </c>
      <c r="AA235" s="27" t="str">
        <f t="shared" si="43"/>
        <v/>
      </c>
      <c r="AB235" s="27" t="str">
        <f t="shared" si="44"/>
        <v/>
      </c>
      <c r="AC235" s="25" t="str">
        <f t="shared" si="50"/>
        <v/>
      </c>
      <c r="AD235" s="19" t="str">
        <f t="shared" si="51"/>
        <v/>
      </c>
      <c r="AE235" s="142" t="str">
        <f t="shared" si="52"/>
        <v/>
      </c>
      <c r="AF235" s="28" t="str">
        <f t="shared" si="53"/>
        <v/>
      </c>
      <c r="AG235" s="29" t="str">
        <f t="shared" si="54"/>
        <v/>
      </c>
      <c r="AH235" s="30" t="str">
        <f t="shared" si="55"/>
        <v/>
      </c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  <c r="AV235" s="6"/>
      <c r="AW235" s="6"/>
    </row>
    <row r="236" spans="2:49" ht="18" customHeight="1" x14ac:dyDescent="0.2">
      <c r="B236" s="106">
        <v>225</v>
      </c>
      <c r="C236" s="153"/>
      <c r="D236" s="184"/>
      <c r="E236" s="184"/>
      <c r="F236" s="184"/>
      <c r="G236" s="165" t="str">
        <f t="shared" si="45"/>
        <v/>
      </c>
      <c r="H236" s="48"/>
      <c r="I236" s="17"/>
      <c r="J236" s="140" t="str">
        <f t="shared" si="46"/>
        <v/>
      </c>
      <c r="K236" s="112"/>
      <c r="L236" s="114"/>
      <c r="M236" s="114"/>
      <c r="N236" s="114"/>
      <c r="O236" s="18" t="str" cm="1">
        <f t="array" ref="O236">IF(K236="","",IF($O$11="Bester",LARGE(K236:N236,1),IF(AND(M236="",N236=""),"",SUM(LARGE(K236:N236,{1;2;3})))))</f>
        <v/>
      </c>
      <c r="P236" s="140" t="str">
        <f t="shared" si="47"/>
        <v/>
      </c>
      <c r="Q236" s="112"/>
      <c r="R236" s="114"/>
      <c r="S236" s="114"/>
      <c r="T236" s="114"/>
      <c r="U236" s="19" t="str" cm="1">
        <f t="array" ref="U236">IF(Q236="","",IF($U$11="Bester",LARGE(Q236:T236,1),IF(AND(S236="",T236=""),"",SUM(LARGE(Q236:T236,{1;2;3})))))</f>
        <v/>
      </c>
      <c r="V236" s="140" t="str">
        <f t="shared" si="48"/>
        <v/>
      </c>
      <c r="W236" s="17"/>
      <c r="X236" s="140" t="str">
        <f t="shared" si="49"/>
        <v/>
      </c>
      <c r="Y236" s="21"/>
      <c r="Z236" s="26" t="str">
        <f t="shared" si="42"/>
        <v/>
      </c>
      <c r="AA236" s="27" t="str">
        <f t="shared" si="43"/>
        <v/>
      </c>
      <c r="AB236" s="27" t="str">
        <f t="shared" si="44"/>
        <v/>
      </c>
      <c r="AC236" s="25" t="str">
        <f t="shared" si="50"/>
        <v/>
      </c>
      <c r="AD236" s="19" t="str">
        <f t="shared" si="51"/>
        <v/>
      </c>
      <c r="AE236" s="142" t="str">
        <f t="shared" si="52"/>
        <v/>
      </c>
      <c r="AF236" s="28" t="str">
        <f t="shared" si="53"/>
        <v/>
      </c>
      <c r="AG236" s="29" t="str">
        <f t="shared" si="54"/>
        <v/>
      </c>
      <c r="AH236" s="30" t="str">
        <f t="shared" si="55"/>
        <v/>
      </c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  <c r="AV236" s="6"/>
      <c r="AW236" s="6"/>
    </row>
    <row r="237" spans="2:49" ht="18" customHeight="1" x14ac:dyDescent="0.2">
      <c r="B237" s="106">
        <v>226</v>
      </c>
      <c r="C237" s="153"/>
      <c r="D237" s="184"/>
      <c r="E237" s="184"/>
      <c r="F237" s="184"/>
      <c r="G237" s="165" t="str">
        <f t="shared" si="45"/>
        <v/>
      </c>
      <c r="H237" s="48"/>
      <c r="I237" s="17"/>
      <c r="J237" s="140" t="str">
        <f t="shared" si="46"/>
        <v/>
      </c>
      <c r="K237" s="112"/>
      <c r="L237" s="114"/>
      <c r="M237" s="114"/>
      <c r="N237" s="114"/>
      <c r="O237" s="18" t="str" cm="1">
        <f t="array" ref="O237">IF(K237="","",IF($O$11="Bester",LARGE(K237:N237,1),IF(AND(M237="",N237=""),"",SUM(LARGE(K237:N237,{1;2;3})))))</f>
        <v/>
      </c>
      <c r="P237" s="140" t="str">
        <f t="shared" si="47"/>
        <v/>
      </c>
      <c r="Q237" s="112"/>
      <c r="R237" s="114"/>
      <c r="S237" s="114"/>
      <c r="T237" s="114"/>
      <c r="U237" s="19" t="str" cm="1">
        <f t="array" ref="U237">IF(Q237="","",IF($U$11="Bester",LARGE(Q237:T237,1),IF(AND(S237="",T237=""),"",SUM(LARGE(Q237:T237,{1;2;3})))))</f>
        <v/>
      </c>
      <c r="V237" s="140" t="str">
        <f t="shared" si="48"/>
        <v/>
      </c>
      <c r="W237" s="17"/>
      <c r="X237" s="140" t="str">
        <f t="shared" si="49"/>
        <v/>
      </c>
      <c r="Y237" s="21"/>
      <c r="Z237" s="26" t="str">
        <f t="shared" si="42"/>
        <v/>
      </c>
      <c r="AA237" s="27" t="str">
        <f t="shared" si="43"/>
        <v/>
      </c>
      <c r="AB237" s="27" t="str">
        <f t="shared" si="44"/>
        <v/>
      </c>
      <c r="AC237" s="25" t="str">
        <f t="shared" si="50"/>
        <v/>
      </c>
      <c r="AD237" s="19" t="str">
        <f t="shared" si="51"/>
        <v/>
      </c>
      <c r="AE237" s="142" t="str">
        <f t="shared" si="52"/>
        <v/>
      </c>
      <c r="AF237" s="28" t="str">
        <f t="shared" si="53"/>
        <v/>
      </c>
      <c r="AG237" s="29" t="str">
        <f t="shared" si="54"/>
        <v/>
      </c>
      <c r="AH237" s="30" t="str">
        <f t="shared" si="55"/>
        <v/>
      </c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  <c r="AV237" s="6"/>
      <c r="AW237" s="6"/>
    </row>
    <row r="238" spans="2:49" ht="18" customHeight="1" x14ac:dyDescent="0.2">
      <c r="B238" s="106">
        <v>227</v>
      </c>
      <c r="C238" s="153"/>
      <c r="D238" s="184"/>
      <c r="E238" s="184"/>
      <c r="F238" s="184"/>
      <c r="G238" s="165" t="str">
        <f t="shared" si="45"/>
        <v/>
      </c>
      <c r="H238" s="48"/>
      <c r="I238" s="17"/>
      <c r="J238" s="140" t="str">
        <f t="shared" si="46"/>
        <v/>
      </c>
      <c r="K238" s="112"/>
      <c r="L238" s="114"/>
      <c r="M238" s="114"/>
      <c r="N238" s="114"/>
      <c r="O238" s="18" t="str" cm="1">
        <f t="array" ref="O238">IF(K238="","",IF($O$11="Bester",LARGE(K238:N238,1),IF(AND(M238="",N238=""),"",SUM(LARGE(K238:N238,{1;2;3})))))</f>
        <v/>
      </c>
      <c r="P238" s="140" t="str">
        <f t="shared" si="47"/>
        <v/>
      </c>
      <c r="Q238" s="112"/>
      <c r="R238" s="114"/>
      <c r="S238" s="114"/>
      <c r="T238" s="114"/>
      <c r="U238" s="19" t="str" cm="1">
        <f t="array" ref="U238">IF(Q238="","",IF($U$11="Bester",LARGE(Q238:T238,1),IF(AND(S238="",T238=""),"",SUM(LARGE(Q238:T238,{1;2;3})))))</f>
        <v/>
      </c>
      <c r="V238" s="140" t="str">
        <f t="shared" si="48"/>
        <v/>
      </c>
      <c r="W238" s="17"/>
      <c r="X238" s="140" t="str">
        <f t="shared" si="49"/>
        <v/>
      </c>
      <c r="Y238" s="21"/>
      <c r="Z238" s="26" t="str">
        <f t="shared" si="42"/>
        <v/>
      </c>
      <c r="AA238" s="27" t="str">
        <f t="shared" si="43"/>
        <v/>
      </c>
      <c r="AB238" s="27" t="str">
        <f t="shared" si="44"/>
        <v/>
      </c>
      <c r="AC238" s="25" t="str">
        <f t="shared" si="50"/>
        <v/>
      </c>
      <c r="AD238" s="19" t="str">
        <f t="shared" si="51"/>
        <v/>
      </c>
      <c r="AE238" s="142" t="str">
        <f t="shared" si="52"/>
        <v/>
      </c>
      <c r="AF238" s="28" t="str">
        <f t="shared" si="53"/>
        <v/>
      </c>
      <c r="AG238" s="29" t="str">
        <f t="shared" si="54"/>
        <v/>
      </c>
      <c r="AH238" s="30" t="str">
        <f t="shared" si="55"/>
        <v/>
      </c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  <c r="AV238" s="6"/>
      <c r="AW238" s="6"/>
    </row>
    <row r="239" spans="2:49" ht="18" customHeight="1" x14ac:dyDescent="0.2">
      <c r="B239" s="106">
        <v>228</v>
      </c>
      <c r="C239" s="153"/>
      <c r="D239" s="184"/>
      <c r="E239" s="184"/>
      <c r="F239" s="184"/>
      <c r="G239" s="165" t="str">
        <f t="shared" si="45"/>
        <v/>
      </c>
      <c r="H239" s="48"/>
      <c r="I239" s="17"/>
      <c r="J239" s="140" t="str">
        <f t="shared" si="46"/>
        <v/>
      </c>
      <c r="K239" s="112"/>
      <c r="L239" s="114"/>
      <c r="M239" s="114"/>
      <c r="N239" s="114"/>
      <c r="O239" s="18" t="str" cm="1">
        <f t="array" ref="O239">IF(K239="","",IF($O$11="Bester",LARGE(K239:N239,1),IF(AND(M239="",N239=""),"",SUM(LARGE(K239:N239,{1;2;3})))))</f>
        <v/>
      </c>
      <c r="P239" s="140" t="str">
        <f t="shared" si="47"/>
        <v/>
      </c>
      <c r="Q239" s="112"/>
      <c r="R239" s="114"/>
      <c r="S239" s="114"/>
      <c r="T239" s="114"/>
      <c r="U239" s="19" t="str" cm="1">
        <f t="array" ref="U239">IF(Q239="","",IF($U$11="Bester",LARGE(Q239:T239,1),IF(AND(S239="",T239=""),"",SUM(LARGE(Q239:T239,{1;2;3})))))</f>
        <v/>
      </c>
      <c r="V239" s="140" t="str">
        <f t="shared" si="48"/>
        <v/>
      </c>
      <c r="W239" s="17"/>
      <c r="X239" s="140" t="str">
        <f t="shared" si="49"/>
        <v/>
      </c>
      <c r="Y239" s="21"/>
      <c r="Z239" s="26" t="str">
        <f t="shared" si="42"/>
        <v/>
      </c>
      <c r="AA239" s="27" t="str">
        <f t="shared" si="43"/>
        <v/>
      </c>
      <c r="AB239" s="27" t="str">
        <f t="shared" si="44"/>
        <v/>
      </c>
      <c r="AC239" s="25" t="str">
        <f t="shared" si="50"/>
        <v/>
      </c>
      <c r="AD239" s="19" t="str">
        <f t="shared" si="51"/>
        <v/>
      </c>
      <c r="AE239" s="142" t="str">
        <f t="shared" si="52"/>
        <v/>
      </c>
      <c r="AF239" s="28" t="str">
        <f t="shared" si="53"/>
        <v/>
      </c>
      <c r="AG239" s="29" t="str">
        <f t="shared" si="54"/>
        <v/>
      </c>
      <c r="AH239" s="30" t="str">
        <f t="shared" si="55"/>
        <v/>
      </c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  <c r="AV239" s="6"/>
      <c r="AW239" s="6"/>
    </row>
    <row r="240" spans="2:49" ht="18" customHeight="1" x14ac:dyDescent="0.2">
      <c r="B240" s="106">
        <v>229</v>
      </c>
      <c r="C240" s="153"/>
      <c r="D240" s="184"/>
      <c r="E240" s="184"/>
      <c r="F240" s="184"/>
      <c r="G240" s="165" t="str">
        <f t="shared" si="45"/>
        <v/>
      </c>
      <c r="H240" s="48"/>
      <c r="I240" s="17"/>
      <c r="J240" s="140" t="str">
        <f t="shared" si="46"/>
        <v/>
      </c>
      <c r="K240" s="112"/>
      <c r="L240" s="114"/>
      <c r="M240" s="114"/>
      <c r="N240" s="114"/>
      <c r="O240" s="18" t="str" cm="1">
        <f t="array" ref="O240">IF(K240="","",IF($O$11="Bester",LARGE(K240:N240,1),IF(AND(M240="",N240=""),"",SUM(LARGE(K240:N240,{1;2;3})))))</f>
        <v/>
      </c>
      <c r="P240" s="140" t="str">
        <f t="shared" si="47"/>
        <v/>
      </c>
      <c r="Q240" s="112"/>
      <c r="R240" s="114"/>
      <c r="S240" s="114"/>
      <c r="T240" s="114"/>
      <c r="U240" s="19" t="str" cm="1">
        <f t="array" ref="U240">IF(Q240="","",IF($U$11="Bester",LARGE(Q240:T240,1),IF(AND(S240="",T240=""),"",SUM(LARGE(Q240:T240,{1;2;3})))))</f>
        <v/>
      </c>
      <c r="V240" s="140" t="str">
        <f t="shared" si="48"/>
        <v/>
      </c>
      <c r="W240" s="17"/>
      <c r="X240" s="140" t="str">
        <f t="shared" si="49"/>
        <v/>
      </c>
      <c r="Y240" s="21"/>
      <c r="Z240" s="26" t="str">
        <f t="shared" si="42"/>
        <v/>
      </c>
      <c r="AA240" s="27" t="str">
        <f t="shared" si="43"/>
        <v/>
      </c>
      <c r="AB240" s="27" t="str">
        <f t="shared" si="44"/>
        <v/>
      </c>
      <c r="AC240" s="25" t="str">
        <f t="shared" si="50"/>
        <v/>
      </c>
      <c r="AD240" s="19" t="str">
        <f t="shared" si="51"/>
        <v/>
      </c>
      <c r="AE240" s="142" t="str">
        <f t="shared" si="52"/>
        <v/>
      </c>
      <c r="AF240" s="28" t="str">
        <f t="shared" si="53"/>
        <v/>
      </c>
      <c r="AG240" s="29" t="str">
        <f t="shared" si="54"/>
        <v/>
      </c>
      <c r="AH240" s="30" t="str">
        <f t="shared" si="55"/>
        <v/>
      </c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  <c r="AV240" s="6"/>
      <c r="AW240" s="6"/>
    </row>
    <row r="241" spans="2:49" ht="18" customHeight="1" x14ac:dyDescent="0.2">
      <c r="B241" s="106">
        <v>230</v>
      </c>
      <c r="C241" s="153"/>
      <c r="D241" s="184"/>
      <c r="E241" s="184"/>
      <c r="F241" s="184"/>
      <c r="G241" s="165" t="str">
        <f t="shared" si="45"/>
        <v/>
      </c>
      <c r="H241" s="48"/>
      <c r="I241" s="17"/>
      <c r="J241" s="140" t="str">
        <f t="shared" si="46"/>
        <v/>
      </c>
      <c r="K241" s="112"/>
      <c r="L241" s="114"/>
      <c r="M241" s="114"/>
      <c r="N241" s="114"/>
      <c r="O241" s="18" t="str" cm="1">
        <f t="array" ref="O241">IF(K241="","",IF($O$11="Bester",LARGE(K241:N241,1),IF(AND(M241="",N241=""),"",SUM(LARGE(K241:N241,{1;2;3})))))</f>
        <v/>
      </c>
      <c r="P241" s="140" t="str">
        <f t="shared" si="47"/>
        <v/>
      </c>
      <c r="Q241" s="112"/>
      <c r="R241" s="114"/>
      <c r="S241" s="114"/>
      <c r="T241" s="114"/>
      <c r="U241" s="19" t="str" cm="1">
        <f t="array" ref="U241">IF(Q241="","",IF($U$11="Bester",LARGE(Q241:T241,1),IF(AND(S241="",T241=""),"",SUM(LARGE(Q241:T241,{1;2;3})))))</f>
        <v/>
      </c>
      <c r="V241" s="140" t="str">
        <f t="shared" si="48"/>
        <v/>
      </c>
      <c r="W241" s="17"/>
      <c r="X241" s="140" t="str">
        <f t="shared" si="49"/>
        <v/>
      </c>
      <c r="Y241" s="21"/>
      <c r="Z241" s="26" t="str">
        <f t="shared" si="42"/>
        <v/>
      </c>
      <c r="AA241" s="27" t="str">
        <f t="shared" si="43"/>
        <v/>
      </c>
      <c r="AB241" s="27" t="str">
        <f t="shared" si="44"/>
        <v/>
      </c>
      <c r="AC241" s="25" t="str">
        <f t="shared" si="50"/>
        <v/>
      </c>
      <c r="AD241" s="19" t="str">
        <f t="shared" si="51"/>
        <v/>
      </c>
      <c r="AE241" s="142" t="str">
        <f t="shared" si="52"/>
        <v/>
      </c>
      <c r="AF241" s="28" t="str">
        <f t="shared" si="53"/>
        <v/>
      </c>
      <c r="AG241" s="29" t="str">
        <f t="shared" si="54"/>
        <v/>
      </c>
      <c r="AH241" s="30" t="str">
        <f t="shared" si="55"/>
        <v/>
      </c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  <c r="AV241" s="6"/>
      <c r="AW241" s="6"/>
    </row>
    <row r="242" spans="2:49" ht="18" customHeight="1" x14ac:dyDescent="0.2">
      <c r="B242" s="106">
        <v>231</v>
      </c>
      <c r="C242" s="153"/>
      <c r="D242" s="184"/>
      <c r="E242" s="184"/>
      <c r="F242" s="184"/>
      <c r="G242" s="165" t="str">
        <f t="shared" si="45"/>
        <v/>
      </c>
      <c r="H242" s="48"/>
      <c r="I242" s="17"/>
      <c r="J242" s="140" t="str">
        <f t="shared" si="46"/>
        <v/>
      </c>
      <c r="K242" s="112"/>
      <c r="L242" s="114"/>
      <c r="M242" s="114"/>
      <c r="N242" s="114"/>
      <c r="O242" s="18" t="str" cm="1">
        <f t="array" ref="O242">IF(K242="","",IF($O$11="Bester",LARGE(K242:N242,1),IF(AND(M242="",N242=""),"",SUM(LARGE(K242:N242,{1;2;3})))))</f>
        <v/>
      </c>
      <c r="P242" s="140" t="str">
        <f t="shared" si="47"/>
        <v/>
      </c>
      <c r="Q242" s="112"/>
      <c r="R242" s="114"/>
      <c r="S242" s="114"/>
      <c r="T242" s="114"/>
      <c r="U242" s="19" t="str" cm="1">
        <f t="array" ref="U242">IF(Q242="","",IF($U$11="Bester",LARGE(Q242:T242,1),IF(AND(S242="",T242=""),"",SUM(LARGE(Q242:T242,{1;2;3})))))</f>
        <v/>
      </c>
      <c r="V242" s="140" t="str">
        <f t="shared" si="48"/>
        <v/>
      </c>
      <c r="W242" s="17"/>
      <c r="X242" s="140" t="str">
        <f t="shared" si="49"/>
        <v/>
      </c>
      <c r="Y242" s="21"/>
      <c r="Z242" s="26" t="str">
        <f t="shared" si="42"/>
        <v/>
      </c>
      <c r="AA242" s="27" t="str">
        <f t="shared" si="43"/>
        <v/>
      </c>
      <c r="AB242" s="27" t="str">
        <f t="shared" si="44"/>
        <v/>
      </c>
      <c r="AC242" s="25" t="str">
        <f t="shared" si="50"/>
        <v/>
      </c>
      <c r="AD242" s="19" t="str">
        <f t="shared" si="51"/>
        <v/>
      </c>
      <c r="AE242" s="142" t="str">
        <f t="shared" si="52"/>
        <v/>
      </c>
      <c r="AF242" s="28" t="str">
        <f t="shared" si="53"/>
        <v/>
      </c>
      <c r="AG242" s="29" t="str">
        <f t="shared" si="54"/>
        <v/>
      </c>
      <c r="AH242" s="30" t="str">
        <f t="shared" si="55"/>
        <v/>
      </c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  <c r="AV242" s="6"/>
      <c r="AW242" s="6"/>
    </row>
    <row r="243" spans="2:49" ht="18" customHeight="1" x14ac:dyDescent="0.2">
      <c r="B243" s="106">
        <v>232</v>
      </c>
      <c r="C243" s="153"/>
      <c r="D243" s="184"/>
      <c r="E243" s="184"/>
      <c r="F243" s="184"/>
      <c r="G243" s="165" t="str">
        <f t="shared" si="45"/>
        <v/>
      </c>
      <c r="H243" s="48"/>
      <c r="I243" s="17"/>
      <c r="J243" s="140" t="str">
        <f t="shared" si="46"/>
        <v/>
      </c>
      <c r="K243" s="112"/>
      <c r="L243" s="114"/>
      <c r="M243" s="114"/>
      <c r="N243" s="114"/>
      <c r="O243" s="18" t="str" cm="1">
        <f t="array" ref="O243">IF(K243="","",IF($O$11="Bester",LARGE(K243:N243,1),IF(AND(M243="",N243=""),"",SUM(LARGE(K243:N243,{1;2;3})))))</f>
        <v/>
      </c>
      <c r="P243" s="140" t="str">
        <f t="shared" si="47"/>
        <v/>
      </c>
      <c r="Q243" s="112"/>
      <c r="R243" s="114"/>
      <c r="S243" s="114"/>
      <c r="T243" s="114"/>
      <c r="U243" s="19" t="str" cm="1">
        <f t="array" ref="U243">IF(Q243="","",IF($U$11="Bester",LARGE(Q243:T243,1),IF(AND(S243="",T243=""),"",SUM(LARGE(Q243:T243,{1;2;3})))))</f>
        <v/>
      </c>
      <c r="V243" s="140" t="str">
        <f t="shared" si="48"/>
        <v/>
      </c>
      <c r="W243" s="17"/>
      <c r="X243" s="140" t="str">
        <f t="shared" si="49"/>
        <v/>
      </c>
      <c r="Y243" s="21"/>
      <c r="Z243" s="26" t="str">
        <f t="shared" si="42"/>
        <v/>
      </c>
      <c r="AA243" s="27" t="str">
        <f t="shared" si="43"/>
        <v/>
      </c>
      <c r="AB243" s="27" t="str">
        <f t="shared" si="44"/>
        <v/>
      </c>
      <c r="AC243" s="25" t="str">
        <f t="shared" si="50"/>
        <v/>
      </c>
      <c r="AD243" s="19" t="str">
        <f t="shared" si="51"/>
        <v/>
      </c>
      <c r="AE243" s="142" t="str">
        <f t="shared" si="52"/>
        <v/>
      </c>
      <c r="AF243" s="28" t="str">
        <f t="shared" si="53"/>
        <v/>
      </c>
      <c r="AG243" s="29" t="str">
        <f t="shared" si="54"/>
        <v/>
      </c>
      <c r="AH243" s="30" t="str">
        <f t="shared" si="55"/>
        <v/>
      </c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  <c r="AV243" s="6"/>
      <c r="AW243" s="6"/>
    </row>
    <row r="244" spans="2:49" ht="18" customHeight="1" x14ac:dyDescent="0.2">
      <c r="B244" s="106">
        <v>233</v>
      </c>
      <c r="C244" s="153"/>
      <c r="D244" s="184"/>
      <c r="E244" s="184"/>
      <c r="F244" s="184"/>
      <c r="G244" s="165" t="str">
        <f t="shared" si="45"/>
        <v/>
      </c>
      <c r="H244" s="48"/>
      <c r="I244" s="17"/>
      <c r="J244" s="140" t="str">
        <f t="shared" si="46"/>
        <v/>
      </c>
      <c r="K244" s="112"/>
      <c r="L244" s="114"/>
      <c r="M244" s="114"/>
      <c r="N244" s="114"/>
      <c r="O244" s="18" t="str" cm="1">
        <f t="array" ref="O244">IF(K244="","",IF($O$11="Bester",LARGE(K244:N244,1),IF(AND(M244="",N244=""),"",SUM(LARGE(K244:N244,{1;2;3})))))</f>
        <v/>
      </c>
      <c r="P244" s="140" t="str">
        <f t="shared" si="47"/>
        <v/>
      </c>
      <c r="Q244" s="112"/>
      <c r="R244" s="114"/>
      <c r="S244" s="114"/>
      <c r="T244" s="114"/>
      <c r="U244" s="19" t="str" cm="1">
        <f t="array" ref="U244">IF(Q244="","",IF($U$11="Bester",LARGE(Q244:T244,1),IF(AND(S244="",T244=""),"",SUM(LARGE(Q244:T244,{1;2;3})))))</f>
        <v/>
      </c>
      <c r="V244" s="140" t="str">
        <f t="shared" si="48"/>
        <v/>
      </c>
      <c r="W244" s="17"/>
      <c r="X244" s="140" t="str">
        <f t="shared" si="49"/>
        <v/>
      </c>
      <c r="Y244" s="21"/>
      <c r="Z244" s="26" t="str">
        <f t="shared" si="42"/>
        <v/>
      </c>
      <c r="AA244" s="27" t="str">
        <f t="shared" si="43"/>
        <v/>
      </c>
      <c r="AB244" s="27" t="str">
        <f t="shared" si="44"/>
        <v/>
      </c>
      <c r="AC244" s="25" t="str">
        <f t="shared" si="50"/>
        <v/>
      </c>
      <c r="AD244" s="19" t="str">
        <f t="shared" si="51"/>
        <v/>
      </c>
      <c r="AE244" s="142" t="str">
        <f t="shared" si="52"/>
        <v/>
      </c>
      <c r="AF244" s="28" t="str">
        <f t="shared" si="53"/>
        <v/>
      </c>
      <c r="AG244" s="29" t="str">
        <f t="shared" si="54"/>
        <v/>
      </c>
      <c r="AH244" s="30" t="str">
        <f t="shared" si="55"/>
        <v/>
      </c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  <c r="AV244" s="6"/>
      <c r="AW244" s="6"/>
    </row>
    <row r="245" spans="2:49" ht="18" customHeight="1" x14ac:dyDescent="0.2">
      <c r="B245" s="106">
        <v>234</v>
      </c>
      <c r="C245" s="153"/>
      <c r="D245" s="184"/>
      <c r="E245" s="184"/>
      <c r="F245" s="184"/>
      <c r="G245" s="165" t="str">
        <f t="shared" si="45"/>
        <v/>
      </c>
      <c r="H245" s="48"/>
      <c r="I245" s="17"/>
      <c r="J245" s="140" t="str">
        <f t="shared" si="46"/>
        <v/>
      </c>
      <c r="K245" s="112"/>
      <c r="L245" s="114"/>
      <c r="M245" s="114"/>
      <c r="N245" s="114"/>
      <c r="O245" s="18" t="str" cm="1">
        <f t="array" ref="O245">IF(K245="","",IF($O$11="Bester",LARGE(K245:N245,1),IF(AND(M245="",N245=""),"",SUM(LARGE(K245:N245,{1;2;3})))))</f>
        <v/>
      </c>
      <c r="P245" s="140" t="str">
        <f t="shared" si="47"/>
        <v/>
      </c>
      <c r="Q245" s="112"/>
      <c r="R245" s="114"/>
      <c r="S245" s="114"/>
      <c r="T245" s="114"/>
      <c r="U245" s="19" t="str" cm="1">
        <f t="array" ref="U245">IF(Q245="","",IF($U$11="Bester",LARGE(Q245:T245,1),IF(AND(S245="",T245=""),"",SUM(LARGE(Q245:T245,{1;2;3})))))</f>
        <v/>
      </c>
      <c r="V245" s="140" t="str">
        <f t="shared" si="48"/>
        <v/>
      </c>
      <c r="W245" s="17"/>
      <c r="X245" s="140" t="str">
        <f t="shared" si="49"/>
        <v/>
      </c>
      <c r="Y245" s="21"/>
      <c r="Z245" s="26" t="str">
        <f t="shared" si="42"/>
        <v/>
      </c>
      <c r="AA245" s="27" t="str">
        <f t="shared" si="43"/>
        <v/>
      </c>
      <c r="AB245" s="27" t="str">
        <f t="shared" si="44"/>
        <v/>
      </c>
      <c r="AC245" s="25" t="str">
        <f t="shared" si="50"/>
        <v/>
      </c>
      <c r="AD245" s="19" t="str">
        <f t="shared" si="51"/>
        <v/>
      </c>
      <c r="AE245" s="142" t="str">
        <f t="shared" si="52"/>
        <v/>
      </c>
      <c r="AF245" s="28" t="str">
        <f t="shared" si="53"/>
        <v/>
      </c>
      <c r="AG245" s="29" t="str">
        <f t="shared" si="54"/>
        <v/>
      </c>
      <c r="AH245" s="30" t="str">
        <f t="shared" si="55"/>
        <v/>
      </c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  <c r="AV245" s="6"/>
      <c r="AW245" s="6"/>
    </row>
    <row r="246" spans="2:49" ht="18" customHeight="1" x14ac:dyDescent="0.2">
      <c r="B246" s="106">
        <v>235</v>
      </c>
      <c r="C246" s="153"/>
      <c r="D246" s="184"/>
      <c r="E246" s="184"/>
      <c r="F246" s="184"/>
      <c r="G246" s="165" t="str">
        <f t="shared" si="45"/>
        <v/>
      </c>
      <c r="H246" s="48"/>
      <c r="I246" s="17"/>
      <c r="J246" s="140" t="str">
        <f t="shared" si="46"/>
        <v/>
      </c>
      <c r="K246" s="112"/>
      <c r="L246" s="114"/>
      <c r="M246" s="114"/>
      <c r="N246" s="114"/>
      <c r="O246" s="18" t="str" cm="1">
        <f t="array" ref="O246">IF(K246="","",IF($O$11="Bester",LARGE(K246:N246,1),IF(AND(M246="",N246=""),"",SUM(LARGE(K246:N246,{1;2;3})))))</f>
        <v/>
      </c>
      <c r="P246" s="140" t="str">
        <f t="shared" si="47"/>
        <v/>
      </c>
      <c r="Q246" s="112"/>
      <c r="R246" s="114"/>
      <c r="S246" s="114"/>
      <c r="T246" s="114"/>
      <c r="U246" s="19" t="str" cm="1">
        <f t="array" ref="U246">IF(Q246="","",IF($U$11="Bester",LARGE(Q246:T246,1),IF(AND(S246="",T246=""),"",SUM(LARGE(Q246:T246,{1;2;3})))))</f>
        <v/>
      </c>
      <c r="V246" s="140" t="str">
        <f t="shared" si="48"/>
        <v/>
      </c>
      <c r="W246" s="17"/>
      <c r="X246" s="140" t="str">
        <f t="shared" si="49"/>
        <v/>
      </c>
      <c r="Y246" s="21"/>
      <c r="Z246" s="26" t="str">
        <f t="shared" si="42"/>
        <v/>
      </c>
      <c r="AA246" s="27" t="str">
        <f t="shared" si="43"/>
        <v/>
      </c>
      <c r="AB246" s="27" t="str">
        <f t="shared" si="44"/>
        <v/>
      </c>
      <c r="AC246" s="25" t="str">
        <f t="shared" si="50"/>
        <v/>
      </c>
      <c r="AD246" s="19" t="str">
        <f t="shared" si="51"/>
        <v/>
      </c>
      <c r="AE246" s="142" t="str">
        <f t="shared" si="52"/>
        <v/>
      </c>
      <c r="AF246" s="28" t="str">
        <f t="shared" si="53"/>
        <v/>
      </c>
      <c r="AG246" s="29" t="str">
        <f t="shared" si="54"/>
        <v/>
      </c>
      <c r="AH246" s="30" t="str">
        <f t="shared" si="55"/>
        <v/>
      </c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  <c r="AV246" s="6"/>
      <c r="AW246" s="6"/>
    </row>
    <row r="247" spans="2:49" ht="18" customHeight="1" x14ac:dyDescent="0.2">
      <c r="B247" s="106">
        <v>236</v>
      </c>
      <c r="C247" s="153"/>
      <c r="D247" s="184"/>
      <c r="E247" s="184"/>
      <c r="F247" s="184"/>
      <c r="G247" s="165" t="str">
        <f t="shared" si="45"/>
        <v/>
      </c>
      <c r="H247" s="48"/>
      <c r="I247" s="17"/>
      <c r="J247" s="140" t="str">
        <f t="shared" si="46"/>
        <v/>
      </c>
      <c r="K247" s="112"/>
      <c r="L247" s="114"/>
      <c r="M247" s="114"/>
      <c r="N247" s="114"/>
      <c r="O247" s="18" t="str" cm="1">
        <f t="array" ref="O247">IF(K247="","",IF($O$11="Bester",LARGE(K247:N247,1),IF(AND(M247="",N247=""),"",SUM(LARGE(K247:N247,{1;2;3})))))</f>
        <v/>
      </c>
      <c r="P247" s="140" t="str">
        <f t="shared" si="47"/>
        <v/>
      </c>
      <c r="Q247" s="112"/>
      <c r="R247" s="114"/>
      <c r="S247" s="114"/>
      <c r="T247" s="114"/>
      <c r="U247" s="19" t="str" cm="1">
        <f t="array" ref="U247">IF(Q247="","",IF($U$11="Bester",LARGE(Q247:T247,1),IF(AND(S247="",T247=""),"",SUM(LARGE(Q247:T247,{1;2;3})))))</f>
        <v/>
      </c>
      <c r="V247" s="140" t="str">
        <f t="shared" si="48"/>
        <v/>
      </c>
      <c r="W247" s="17"/>
      <c r="X247" s="140" t="str">
        <f t="shared" si="49"/>
        <v/>
      </c>
      <c r="Y247" s="21"/>
      <c r="Z247" s="26" t="str">
        <f t="shared" si="42"/>
        <v/>
      </c>
      <c r="AA247" s="27" t="str">
        <f t="shared" si="43"/>
        <v/>
      </c>
      <c r="AB247" s="27" t="str">
        <f t="shared" si="44"/>
        <v/>
      </c>
      <c r="AC247" s="25" t="str">
        <f t="shared" si="50"/>
        <v/>
      </c>
      <c r="AD247" s="19" t="str">
        <f t="shared" si="51"/>
        <v/>
      </c>
      <c r="AE247" s="142" t="str">
        <f t="shared" si="52"/>
        <v/>
      </c>
      <c r="AF247" s="28" t="str">
        <f t="shared" si="53"/>
        <v/>
      </c>
      <c r="AG247" s="29" t="str">
        <f t="shared" si="54"/>
        <v/>
      </c>
      <c r="AH247" s="30" t="str">
        <f t="shared" si="55"/>
        <v/>
      </c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  <c r="AV247" s="6"/>
      <c r="AW247" s="6"/>
    </row>
    <row r="248" spans="2:49" ht="18" customHeight="1" x14ac:dyDescent="0.2">
      <c r="B248" s="106">
        <v>237</v>
      </c>
      <c r="C248" s="153"/>
      <c r="D248" s="184"/>
      <c r="E248" s="184"/>
      <c r="F248" s="184"/>
      <c r="G248" s="165" t="str">
        <f t="shared" si="45"/>
        <v/>
      </c>
      <c r="H248" s="48"/>
      <c r="I248" s="17"/>
      <c r="J248" s="140" t="str">
        <f t="shared" si="46"/>
        <v/>
      </c>
      <c r="K248" s="112"/>
      <c r="L248" s="114"/>
      <c r="M248" s="114"/>
      <c r="N248" s="114"/>
      <c r="O248" s="18" t="str" cm="1">
        <f t="array" ref="O248">IF(K248="","",IF($O$11="Bester",LARGE(K248:N248,1),IF(AND(M248="",N248=""),"",SUM(LARGE(K248:N248,{1;2;3})))))</f>
        <v/>
      </c>
      <c r="P248" s="140" t="str">
        <f t="shared" si="47"/>
        <v/>
      </c>
      <c r="Q248" s="112"/>
      <c r="R248" s="114"/>
      <c r="S248" s="114"/>
      <c r="T248" s="114"/>
      <c r="U248" s="19" t="str" cm="1">
        <f t="array" ref="U248">IF(Q248="","",IF($U$11="Bester",LARGE(Q248:T248,1),IF(AND(S248="",T248=""),"",SUM(LARGE(Q248:T248,{1;2;3})))))</f>
        <v/>
      </c>
      <c r="V248" s="140" t="str">
        <f t="shared" si="48"/>
        <v/>
      </c>
      <c r="W248" s="17"/>
      <c r="X248" s="140" t="str">
        <f t="shared" si="49"/>
        <v/>
      </c>
      <c r="Y248" s="21"/>
      <c r="Z248" s="26" t="str">
        <f t="shared" si="42"/>
        <v/>
      </c>
      <c r="AA248" s="27" t="str">
        <f t="shared" si="43"/>
        <v/>
      </c>
      <c r="AB248" s="27" t="str">
        <f t="shared" si="44"/>
        <v/>
      </c>
      <c r="AC248" s="25" t="str">
        <f t="shared" si="50"/>
        <v/>
      </c>
      <c r="AD248" s="19" t="str">
        <f t="shared" si="51"/>
        <v/>
      </c>
      <c r="AE248" s="142" t="str">
        <f t="shared" si="52"/>
        <v/>
      </c>
      <c r="AF248" s="28" t="str">
        <f t="shared" si="53"/>
        <v/>
      </c>
      <c r="AG248" s="29" t="str">
        <f t="shared" si="54"/>
        <v/>
      </c>
      <c r="AH248" s="30" t="str">
        <f t="shared" si="55"/>
        <v/>
      </c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  <c r="AV248" s="6"/>
      <c r="AW248" s="6"/>
    </row>
    <row r="249" spans="2:49" ht="18" customHeight="1" x14ac:dyDescent="0.2">
      <c r="B249" s="106">
        <v>238</v>
      </c>
      <c r="C249" s="153"/>
      <c r="D249" s="184"/>
      <c r="E249" s="184"/>
      <c r="F249" s="184"/>
      <c r="G249" s="165" t="str">
        <f t="shared" si="45"/>
        <v/>
      </c>
      <c r="H249" s="48"/>
      <c r="I249" s="17"/>
      <c r="J249" s="140" t="str">
        <f t="shared" si="46"/>
        <v/>
      </c>
      <c r="K249" s="112"/>
      <c r="L249" s="114"/>
      <c r="M249" s="114"/>
      <c r="N249" s="114"/>
      <c r="O249" s="18" t="str" cm="1">
        <f t="array" ref="O249">IF(K249="","",IF($O$11="Bester",LARGE(K249:N249,1),IF(AND(M249="",N249=""),"",SUM(LARGE(K249:N249,{1;2;3})))))</f>
        <v/>
      </c>
      <c r="P249" s="140" t="str">
        <f t="shared" si="47"/>
        <v/>
      </c>
      <c r="Q249" s="112"/>
      <c r="R249" s="114"/>
      <c r="S249" s="114"/>
      <c r="T249" s="114"/>
      <c r="U249" s="19" t="str" cm="1">
        <f t="array" ref="U249">IF(Q249="","",IF($U$11="Bester",LARGE(Q249:T249,1),IF(AND(S249="",T249=""),"",SUM(LARGE(Q249:T249,{1;2;3})))))</f>
        <v/>
      </c>
      <c r="V249" s="140" t="str">
        <f t="shared" si="48"/>
        <v/>
      </c>
      <c r="W249" s="17"/>
      <c r="X249" s="140" t="str">
        <f t="shared" si="49"/>
        <v/>
      </c>
      <c r="Y249" s="21"/>
      <c r="Z249" s="26" t="str">
        <f t="shared" si="42"/>
        <v/>
      </c>
      <c r="AA249" s="27" t="str">
        <f t="shared" si="43"/>
        <v/>
      </c>
      <c r="AB249" s="27" t="str">
        <f t="shared" si="44"/>
        <v/>
      </c>
      <c r="AC249" s="25" t="str">
        <f t="shared" si="50"/>
        <v/>
      </c>
      <c r="AD249" s="19" t="str">
        <f t="shared" si="51"/>
        <v/>
      </c>
      <c r="AE249" s="142" t="str">
        <f t="shared" si="52"/>
        <v/>
      </c>
      <c r="AF249" s="28" t="str">
        <f t="shared" si="53"/>
        <v/>
      </c>
      <c r="AG249" s="29" t="str">
        <f t="shared" si="54"/>
        <v/>
      </c>
      <c r="AH249" s="30" t="str">
        <f t="shared" si="55"/>
        <v/>
      </c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  <c r="AV249" s="6"/>
      <c r="AW249" s="6"/>
    </row>
    <row r="250" spans="2:49" ht="18" customHeight="1" x14ac:dyDescent="0.2">
      <c r="B250" s="106">
        <v>239</v>
      </c>
      <c r="C250" s="153"/>
      <c r="D250" s="184"/>
      <c r="E250" s="184"/>
      <c r="F250" s="184"/>
      <c r="G250" s="165" t="str">
        <f t="shared" si="45"/>
        <v/>
      </c>
      <c r="H250" s="48"/>
      <c r="I250" s="17"/>
      <c r="J250" s="140" t="str">
        <f t="shared" si="46"/>
        <v/>
      </c>
      <c r="K250" s="112"/>
      <c r="L250" s="114"/>
      <c r="M250" s="114"/>
      <c r="N250" s="114"/>
      <c r="O250" s="18" t="str" cm="1">
        <f t="array" ref="O250">IF(K250="","",IF($O$11="Bester",LARGE(K250:N250,1),IF(AND(M250="",N250=""),"",SUM(LARGE(K250:N250,{1;2;3})))))</f>
        <v/>
      </c>
      <c r="P250" s="140" t="str">
        <f t="shared" si="47"/>
        <v/>
      </c>
      <c r="Q250" s="112"/>
      <c r="R250" s="114"/>
      <c r="S250" s="114"/>
      <c r="T250" s="114"/>
      <c r="U250" s="19" t="str" cm="1">
        <f t="array" ref="U250">IF(Q250="","",IF($U$11="Bester",LARGE(Q250:T250,1),IF(AND(S250="",T250=""),"",SUM(LARGE(Q250:T250,{1;2;3})))))</f>
        <v/>
      </c>
      <c r="V250" s="140" t="str">
        <f t="shared" si="48"/>
        <v/>
      </c>
      <c r="W250" s="17"/>
      <c r="X250" s="140" t="str">
        <f t="shared" si="49"/>
        <v/>
      </c>
      <c r="Y250" s="21"/>
      <c r="Z250" s="26" t="str">
        <f t="shared" si="42"/>
        <v/>
      </c>
      <c r="AA250" s="27" t="str">
        <f t="shared" si="43"/>
        <v/>
      </c>
      <c r="AB250" s="27" t="str">
        <f t="shared" si="44"/>
        <v/>
      </c>
      <c r="AC250" s="25" t="str">
        <f t="shared" si="50"/>
        <v/>
      </c>
      <c r="AD250" s="19" t="str">
        <f t="shared" si="51"/>
        <v/>
      </c>
      <c r="AE250" s="142" t="str">
        <f t="shared" si="52"/>
        <v/>
      </c>
      <c r="AF250" s="28" t="str">
        <f t="shared" si="53"/>
        <v/>
      </c>
      <c r="AG250" s="29" t="str">
        <f t="shared" si="54"/>
        <v/>
      </c>
      <c r="AH250" s="30" t="str">
        <f t="shared" si="55"/>
        <v/>
      </c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  <c r="AV250" s="6"/>
      <c r="AW250" s="6"/>
    </row>
    <row r="251" spans="2:49" ht="18" customHeight="1" x14ac:dyDescent="0.2">
      <c r="B251" s="106">
        <v>240</v>
      </c>
      <c r="C251" s="153"/>
      <c r="D251" s="184"/>
      <c r="E251" s="184"/>
      <c r="F251" s="184"/>
      <c r="G251" s="165" t="str">
        <f t="shared" si="45"/>
        <v/>
      </c>
      <c r="H251" s="48"/>
      <c r="I251" s="17"/>
      <c r="J251" s="140" t="str">
        <f t="shared" si="46"/>
        <v/>
      </c>
      <c r="K251" s="112"/>
      <c r="L251" s="114"/>
      <c r="M251" s="114"/>
      <c r="N251" s="114"/>
      <c r="O251" s="18" t="str" cm="1">
        <f t="array" ref="O251">IF(K251="","",IF($O$11="Bester",LARGE(K251:N251,1),IF(AND(M251="",N251=""),"",SUM(LARGE(K251:N251,{1;2;3})))))</f>
        <v/>
      </c>
      <c r="P251" s="140" t="str">
        <f t="shared" si="47"/>
        <v/>
      </c>
      <c r="Q251" s="112"/>
      <c r="R251" s="114"/>
      <c r="S251" s="114"/>
      <c r="T251" s="114"/>
      <c r="U251" s="19" t="str" cm="1">
        <f t="array" ref="U251">IF(Q251="","",IF($U$11="Bester",LARGE(Q251:T251,1),IF(AND(S251="",T251=""),"",SUM(LARGE(Q251:T251,{1;2;3})))))</f>
        <v/>
      </c>
      <c r="V251" s="140" t="str">
        <f t="shared" si="48"/>
        <v/>
      </c>
      <c r="W251" s="17"/>
      <c r="X251" s="140" t="str">
        <f t="shared" si="49"/>
        <v/>
      </c>
      <c r="Y251" s="21"/>
      <c r="Z251" s="26" t="str">
        <f t="shared" si="42"/>
        <v/>
      </c>
      <c r="AA251" s="27" t="str">
        <f t="shared" si="43"/>
        <v/>
      </c>
      <c r="AB251" s="27" t="str">
        <f t="shared" si="44"/>
        <v/>
      </c>
      <c r="AC251" s="25" t="str">
        <f t="shared" si="50"/>
        <v/>
      </c>
      <c r="AD251" s="19" t="str">
        <f t="shared" si="51"/>
        <v/>
      </c>
      <c r="AE251" s="142" t="str">
        <f t="shared" si="52"/>
        <v/>
      </c>
      <c r="AF251" s="28" t="str">
        <f t="shared" si="53"/>
        <v/>
      </c>
      <c r="AG251" s="29" t="str">
        <f t="shared" si="54"/>
        <v/>
      </c>
      <c r="AH251" s="30" t="str">
        <f t="shared" si="55"/>
        <v/>
      </c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  <c r="AV251" s="6"/>
      <c r="AW251" s="6"/>
    </row>
    <row r="252" spans="2:49" ht="18" customHeight="1" x14ac:dyDescent="0.2">
      <c r="B252" s="106">
        <v>241</v>
      </c>
      <c r="C252" s="153"/>
      <c r="D252" s="184"/>
      <c r="E252" s="184"/>
      <c r="F252" s="184"/>
      <c r="G252" s="165" t="str">
        <f t="shared" si="45"/>
        <v/>
      </c>
      <c r="H252" s="48"/>
      <c r="I252" s="17"/>
      <c r="J252" s="140" t="str">
        <f t="shared" si="46"/>
        <v/>
      </c>
      <c r="K252" s="112"/>
      <c r="L252" s="114"/>
      <c r="M252" s="114"/>
      <c r="N252" s="114"/>
      <c r="O252" s="18" t="str" cm="1">
        <f t="array" ref="O252">IF(K252="","",IF($O$11="Bester",LARGE(K252:N252,1),IF(AND(M252="",N252=""),"",SUM(LARGE(K252:N252,{1;2;3})))))</f>
        <v/>
      </c>
      <c r="P252" s="140" t="str">
        <f t="shared" si="47"/>
        <v/>
      </c>
      <c r="Q252" s="112"/>
      <c r="R252" s="114"/>
      <c r="S252" s="114"/>
      <c r="T252" s="114"/>
      <c r="U252" s="19" t="str" cm="1">
        <f t="array" ref="U252">IF(Q252="","",IF($U$11="Bester",LARGE(Q252:T252,1),IF(AND(S252="",T252=""),"",SUM(LARGE(Q252:T252,{1;2;3})))))</f>
        <v/>
      </c>
      <c r="V252" s="140" t="str">
        <f t="shared" si="48"/>
        <v/>
      </c>
      <c r="W252" s="17"/>
      <c r="X252" s="140" t="str">
        <f t="shared" si="49"/>
        <v/>
      </c>
      <c r="Y252" s="21"/>
      <c r="Z252" s="26" t="str">
        <f t="shared" si="42"/>
        <v/>
      </c>
      <c r="AA252" s="27" t="str">
        <f t="shared" si="43"/>
        <v/>
      </c>
      <c r="AB252" s="27" t="str">
        <f t="shared" si="44"/>
        <v/>
      </c>
      <c r="AC252" s="25" t="str">
        <f t="shared" si="50"/>
        <v/>
      </c>
      <c r="AD252" s="19" t="str">
        <f t="shared" si="51"/>
        <v/>
      </c>
      <c r="AE252" s="142" t="str">
        <f t="shared" si="52"/>
        <v/>
      </c>
      <c r="AF252" s="28" t="str">
        <f t="shared" si="53"/>
        <v/>
      </c>
      <c r="AG252" s="29" t="str">
        <f t="shared" si="54"/>
        <v/>
      </c>
      <c r="AH252" s="30" t="str">
        <f t="shared" si="55"/>
        <v/>
      </c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  <c r="AV252" s="6"/>
      <c r="AW252" s="6"/>
    </row>
    <row r="253" spans="2:49" ht="18" customHeight="1" x14ac:dyDescent="0.2">
      <c r="B253" s="106">
        <v>242</v>
      </c>
      <c r="C253" s="153"/>
      <c r="D253" s="184"/>
      <c r="E253" s="184"/>
      <c r="F253" s="184"/>
      <c r="G253" s="165" t="str">
        <f t="shared" si="45"/>
        <v/>
      </c>
      <c r="H253" s="48"/>
      <c r="I253" s="17"/>
      <c r="J253" s="140" t="str">
        <f t="shared" si="46"/>
        <v/>
      </c>
      <c r="K253" s="112"/>
      <c r="L253" s="114"/>
      <c r="M253" s="114"/>
      <c r="N253" s="114"/>
      <c r="O253" s="18" t="str" cm="1">
        <f t="array" ref="O253">IF(K253="","",IF($O$11="Bester",LARGE(K253:N253,1),IF(AND(M253="",N253=""),"",SUM(LARGE(K253:N253,{1;2;3})))))</f>
        <v/>
      </c>
      <c r="P253" s="140" t="str">
        <f t="shared" si="47"/>
        <v/>
      </c>
      <c r="Q253" s="112"/>
      <c r="R253" s="114"/>
      <c r="S253" s="114"/>
      <c r="T253" s="114"/>
      <c r="U253" s="19" t="str" cm="1">
        <f t="array" ref="U253">IF(Q253="","",IF($U$11="Bester",LARGE(Q253:T253,1),IF(AND(S253="",T253=""),"",SUM(LARGE(Q253:T253,{1;2;3})))))</f>
        <v/>
      </c>
      <c r="V253" s="140" t="str">
        <f t="shared" si="48"/>
        <v/>
      </c>
      <c r="W253" s="17"/>
      <c r="X253" s="140" t="str">
        <f t="shared" si="49"/>
        <v/>
      </c>
      <c r="Y253" s="21"/>
      <c r="Z253" s="26" t="str">
        <f t="shared" si="42"/>
        <v/>
      </c>
      <c r="AA253" s="27" t="str">
        <f t="shared" si="43"/>
        <v/>
      </c>
      <c r="AB253" s="27" t="str">
        <f t="shared" si="44"/>
        <v/>
      </c>
      <c r="AC253" s="25" t="str">
        <f t="shared" si="50"/>
        <v/>
      </c>
      <c r="AD253" s="19" t="str">
        <f t="shared" si="51"/>
        <v/>
      </c>
      <c r="AE253" s="142" t="str">
        <f t="shared" si="52"/>
        <v/>
      </c>
      <c r="AF253" s="28" t="str">
        <f t="shared" si="53"/>
        <v/>
      </c>
      <c r="AG253" s="29" t="str">
        <f t="shared" si="54"/>
        <v/>
      </c>
      <c r="AH253" s="30" t="str">
        <f t="shared" si="55"/>
        <v/>
      </c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  <c r="AV253" s="6"/>
      <c r="AW253" s="6"/>
    </row>
    <row r="254" spans="2:49" ht="18" customHeight="1" x14ac:dyDescent="0.2">
      <c r="B254" s="106">
        <v>243</v>
      </c>
      <c r="C254" s="153"/>
      <c r="D254" s="184"/>
      <c r="E254" s="184"/>
      <c r="F254" s="184"/>
      <c r="G254" s="165" t="str">
        <f t="shared" si="45"/>
        <v/>
      </c>
      <c r="H254" s="48"/>
      <c r="I254" s="17"/>
      <c r="J254" s="140" t="str">
        <f t="shared" si="46"/>
        <v/>
      </c>
      <c r="K254" s="112"/>
      <c r="L254" s="114"/>
      <c r="M254" s="114"/>
      <c r="N254" s="114"/>
      <c r="O254" s="18" t="str" cm="1">
        <f t="array" ref="O254">IF(K254="","",IF($O$11="Bester",LARGE(K254:N254,1),IF(AND(M254="",N254=""),"",SUM(LARGE(K254:N254,{1;2;3})))))</f>
        <v/>
      </c>
      <c r="P254" s="140" t="str">
        <f t="shared" si="47"/>
        <v/>
      </c>
      <c r="Q254" s="112"/>
      <c r="R254" s="114"/>
      <c r="S254" s="114"/>
      <c r="T254" s="114"/>
      <c r="U254" s="19" t="str" cm="1">
        <f t="array" ref="U254">IF(Q254="","",IF($U$11="Bester",LARGE(Q254:T254,1),IF(AND(S254="",T254=""),"",SUM(LARGE(Q254:T254,{1;2;3})))))</f>
        <v/>
      </c>
      <c r="V254" s="140" t="str">
        <f t="shared" si="48"/>
        <v/>
      </c>
      <c r="W254" s="17"/>
      <c r="X254" s="140" t="str">
        <f t="shared" si="49"/>
        <v/>
      </c>
      <c r="Y254" s="21"/>
      <c r="Z254" s="26" t="str">
        <f t="shared" si="42"/>
        <v/>
      </c>
      <c r="AA254" s="27" t="str">
        <f t="shared" si="43"/>
        <v/>
      </c>
      <c r="AB254" s="27" t="str">
        <f t="shared" si="44"/>
        <v/>
      </c>
      <c r="AC254" s="25" t="str">
        <f t="shared" si="50"/>
        <v/>
      </c>
      <c r="AD254" s="19" t="str">
        <f t="shared" si="51"/>
        <v/>
      </c>
      <c r="AE254" s="142" t="str">
        <f t="shared" si="52"/>
        <v/>
      </c>
      <c r="AF254" s="28" t="str">
        <f t="shared" si="53"/>
        <v/>
      </c>
      <c r="AG254" s="29" t="str">
        <f t="shared" si="54"/>
        <v/>
      </c>
      <c r="AH254" s="30" t="str">
        <f t="shared" si="55"/>
        <v/>
      </c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  <c r="AV254" s="6"/>
      <c r="AW254" s="6"/>
    </row>
    <row r="255" spans="2:49" ht="18" customHeight="1" x14ac:dyDescent="0.2">
      <c r="B255" s="106">
        <v>244</v>
      </c>
      <c r="C255" s="153"/>
      <c r="D255" s="184"/>
      <c r="E255" s="184"/>
      <c r="F255" s="184"/>
      <c r="G255" s="165" t="str">
        <f t="shared" si="45"/>
        <v/>
      </c>
      <c r="H255" s="48"/>
      <c r="I255" s="17"/>
      <c r="J255" s="140" t="str">
        <f t="shared" si="46"/>
        <v/>
      </c>
      <c r="K255" s="112"/>
      <c r="L255" s="114"/>
      <c r="M255" s="114"/>
      <c r="N255" s="114"/>
      <c r="O255" s="18" t="str" cm="1">
        <f t="array" ref="O255">IF(K255="","",IF($O$11="Bester",LARGE(K255:N255,1),IF(AND(M255="",N255=""),"",SUM(LARGE(K255:N255,{1;2;3})))))</f>
        <v/>
      </c>
      <c r="P255" s="140" t="str">
        <f t="shared" si="47"/>
        <v/>
      </c>
      <c r="Q255" s="112"/>
      <c r="R255" s="114"/>
      <c r="S255" s="114"/>
      <c r="T255" s="114"/>
      <c r="U255" s="19" t="str" cm="1">
        <f t="array" ref="U255">IF(Q255="","",IF($U$11="Bester",LARGE(Q255:T255,1),IF(AND(S255="",T255=""),"",SUM(LARGE(Q255:T255,{1;2;3})))))</f>
        <v/>
      </c>
      <c r="V255" s="140" t="str">
        <f t="shared" si="48"/>
        <v/>
      </c>
      <c r="W255" s="17"/>
      <c r="X255" s="140" t="str">
        <f t="shared" si="49"/>
        <v/>
      </c>
      <c r="Y255" s="21"/>
      <c r="Z255" s="26" t="str">
        <f t="shared" si="42"/>
        <v/>
      </c>
      <c r="AA255" s="27" t="str">
        <f t="shared" si="43"/>
        <v/>
      </c>
      <c r="AB255" s="27" t="str">
        <f t="shared" si="44"/>
        <v/>
      </c>
      <c r="AC255" s="25" t="str">
        <f t="shared" si="50"/>
        <v/>
      </c>
      <c r="AD255" s="19" t="str">
        <f t="shared" si="51"/>
        <v/>
      </c>
      <c r="AE255" s="142" t="str">
        <f t="shared" si="52"/>
        <v/>
      </c>
      <c r="AF255" s="28" t="str">
        <f t="shared" si="53"/>
        <v/>
      </c>
      <c r="AG255" s="29" t="str">
        <f t="shared" si="54"/>
        <v/>
      </c>
      <c r="AH255" s="30" t="str">
        <f t="shared" si="55"/>
        <v/>
      </c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  <c r="AV255" s="6"/>
      <c r="AW255" s="6"/>
    </row>
    <row r="256" spans="2:49" ht="18" customHeight="1" x14ac:dyDescent="0.2">
      <c r="B256" s="106">
        <v>245</v>
      </c>
      <c r="C256" s="153"/>
      <c r="D256" s="184"/>
      <c r="E256" s="184"/>
      <c r="F256" s="184"/>
      <c r="G256" s="165" t="str">
        <f t="shared" si="45"/>
        <v/>
      </c>
      <c r="H256" s="48"/>
      <c r="I256" s="17"/>
      <c r="J256" s="140" t="str">
        <f t="shared" si="46"/>
        <v/>
      </c>
      <c r="K256" s="112"/>
      <c r="L256" s="114"/>
      <c r="M256" s="114"/>
      <c r="N256" s="114"/>
      <c r="O256" s="18" t="str" cm="1">
        <f t="array" ref="O256">IF(K256="","",IF($O$11="Bester",LARGE(K256:N256,1),IF(AND(M256="",N256=""),"",SUM(LARGE(K256:N256,{1;2;3})))))</f>
        <v/>
      </c>
      <c r="P256" s="140" t="str">
        <f t="shared" si="47"/>
        <v/>
      </c>
      <c r="Q256" s="112"/>
      <c r="R256" s="114"/>
      <c r="S256" s="114"/>
      <c r="T256" s="114"/>
      <c r="U256" s="19" t="str" cm="1">
        <f t="array" ref="U256">IF(Q256="","",IF($U$11="Bester",LARGE(Q256:T256,1),IF(AND(S256="",T256=""),"",SUM(LARGE(Q256:T256,{1;2;3})))))</f>
        <v/>
      </c>
      <c r="V256" s="140" t="str">
        <f t="shared" si="48"/>
        <v/>
      </c>
      <c r="W256" s="17"/>
      <c r="X256" s="140" t="str">
        <f t="shared" si="49"/>
        <v/>
      </c>
      <c r="Y256" s="21"/>
      <c r="Z256" s="26" t="str">
        <f t="shared" si="42"/>
        <v/>
      </c>
      <c r="AA256" s="27" t="str">
        <f t="shared" si="43"/>
        <v/>
      </c>
      <c r="AB256" s="27" t="str">
        <f t="shared" si="44"/>
        <v/>
      </c>
      <c r="AC256" s="25" t="str">
        <f t="shared" si="50"/>
        <v/>
      </c>
      <c r="AD256" s="19" t="str">
        <f t="shared" si="51"/>
        <v/>
      </c>
      <c r="AE256" s="142" t="str">
        <f t="shared" si="52"/>
        <v/>
      </c>
      <c r="AF256" s="28" t="str">
        <f t="shared" si="53"/>
        <v/>
      </c>
      <c r="AG256" s="29" t="str">
        <f t="shared" si="54"/>
        <v/>
      </c>
      <c r="AH256" s="30" t="str">
        <f t="shared" si="55"/>
        <v/>
      </c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  <c r="AV256" s="6"/>
      <c r="AW256" s="6"/>
    </row>
    <row r="257" spans="2:49" ht="18" customHeight="1" x14ac:dyDescent="0.2">
      <c r="B257" s="106">
        <v>246</v>
      </c>
      <c r="C257" s="153"/>
      <c r="D257" s="184"/>
      <c r="E257" s="184"/>
      <c r="F257" s="184"/>
      <c r="G257" s="165" t="str">
        <f t="shared" si="45"/>
        <v/>
      </c>
      <c r="H257" s="48"/>
      <c r="I257" s="17"/>
      <c r="J257" s="140" t="str">
        <f t="shared" si="46"/>
        <v/>
      </c>
      <c r="K257" s="112"/>
      <c r="L257" s="114"/>
      <c r="M257" s="114"/>
      <c r="N257" s="114"/>
      <c r="O257" s="18" t="str" cm="1">
        <f t="array" ref="O257">IF(K257="","",IF($O$11="Bester",LARGE(K257:N257,1),IF(AND(M257="",N257=""),"",SUM(LARGE(K257:N257,{1;2;3})))))</f>
        <v/>
      </c>
      <c r="P257" s="140" t="str">
        <f t="shared" si="47"/>
        <v/>
      </c>
      <c r="Q257" s="112"/>
      <c r="R257" s="114"/>
      <c r="S257" s="114"/>
      <c r="T257" s="114"/>
      <c r="U257" s="19" t="str" cm="1">
        <f t="array" ref="U257">IF(Q257="","",IF($U$11="Bester",LARGE(Q257:T257,1),IF(AND(S257="",T257=""),"",SUM(LARGE(Q257:T257,{1;2;3})))))</f>
        <v/>
      </c>
      <c r="V257" s="140" t="str">
        <f t="shared" si="48"/>
        <v/>
      </c>
      <c r="W257" s="17"/>
      <c r="X257" s="140" t="str">
        <f t="shared" si="49"/>
        <v/>
      </c>
      <c r="Y257" s="21"/>
      <c r="Z257" s="26" t="str">
        <f t="shared" si="42"/>
        <v/>
      </c>
      <c r="AA257" s="27" t="str">
        <f t="shared" si="43"/>
        <v/>
      </c>
      <c r="AB257" s="27" t="str">
        <f t="shared" si="44"/>
        <v/>
      </c>
      <c r="AC257" s="25" t="str">
        <f t="shared" si="50"/>
        <v/>
      </c>
      <c r="AD257" s="19" t="str">
        <f t="shared" si="51"/>
        <v/>
      </c>
      <c r="AE257" s="142" t="str">
        <f t="shared" si="52"/>
        <v/>
      </c>
      <c r="AF257" s="28" t="str">
        <f t="shared" si="53"/>
        <v/>
      </c>
      <c r="AG257" s="29" t="str">
        <f t="shared" si="54"/>
        <v/>
      </c>
      <c r="AH257" s="30" t="str">
        <f t="shared" si="55"/>
        <v/>
      </c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  <c r="AV257" s="6"/>
      <c r="AW257" s="6"/>
    </row>
    <row r="258" spans="2:49" ht="18" customHeight="1" x14ac:dyDescent="0.2">
      <c r="B258" s="106">
        <v>247</v>
      </c>
      <c r="C258" s="153"/>
      <c r="D258" s="184"/>
      <c r="E258" s="184"/>
      <c r="F258" s="184"/>
      <c r="G258" s="165" t="str">
        <f t="shared" si="45"/>
        <v/>
      </c>
      <c r="H258" s="48"/>
      <c r="I258" s="17"/>
      <c r="J258" s="140" t="str">
        <f t="shared" si="46"/>
        <v/>
      </c>
      <c r="K258" s="112"/>
      <c r="L258" s="114"/>
      <c r="M258" s="114"/>
      <c r="N258" s="114"/>
      <c r="O258" s="18" t="str" cm="1">
        <f t="array" ref="O258">IF(K258="","",IF($O$11="Bester",LARGE(K258:N258,1),IF(AND(M258="",N258=""),"",SUM(LARGE(K258:N258,{1;2;3})))))</f>
        <v/>
      </c>
      <c r="P258" s="140" t="str">
        <f t="shared" si="47"/>
        <v/>
      </c>
      <c r="Q258" s="112"/>
      <c r="R258" s="114"/>
      <c r="S258" s="114"/>
      <c r="T258" s="114"/>
      <c r="U258" s="19" t="str" cm="1">
        <f t="array" ref="U258">IF(Q258="","",IF($U$11="Bester",LARGE(Q258:T258,1),IF(AND(S258="",T258=""),"",SUM(LARGE(Q258:T258,{1;2;3})))))</f>
        <v/>
      </c>
      <c r="V258" s="140" t="str">
        <f t="shared" si="48"/>
        <v/>
      </c>
      <c r="W258" s="17"/>
      <c r="X258" s="140" t="str">
        <f t="shared" si="49"/>
        <v/>
      </c>
      <c r="Y258" s="21"/>
      <c r="Z258" s="26" t="str">
        <f t="shared" si="42"/>
        <v/>
      </c>
      <c r="AA258" s="27" t="str">
        <f t="shared" si="43"/>
        <v/>
      </c>
      <c r="AB258" s="27" t="str">
        <f t="shared" si="44"/>
        <v/>
      </c>
      <c r="AC258" s="25" t="str">
        <f t="shared" si="50"/>
        <v/>
      </c>
      <c r="AD258" s="19" t="str">
        <f t="shared" si="51"/>
        <v/>
      </c>
      <c r="AE258" s="142" t="str">
        <f t="shared" si="52"/>
        <v/>
      </c>
      <c r="AF258" s="28" t="str">
        <f t="shared" si="53"/>
        <v/>
      </c>
      <c r="AG258" s="29" t="str">
        <f t="shared" si="54"/>
        <v/>
      </c>
      <c r="AH258" s="30" t="str">
        <f t="shared" si="55"/>
        <v/>
      </c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  <c r="AV258" s="6"/>
      <c r="AW258" s="6"/>
    </row>
    <row r="259" spans="2:49" ht="18" customHeight="1" x14ac:dyDescent="0.2">
      <c r="B259" s="106">
        <v>248</v>
      </c>
      <c r="C259" s="153"/>
      <c r="D259" s="184"/>
      <c r="E259" s="184"/>
      <c r="F259" s="184"/>
      <c r="G259" s="165" t="str">
        <f t="shared" si="45"/>
        <v/>
      </c>
      <c r="H259" s="48"/>
      <c r="I259" s="17"/>
      <c r="J259" s="140" t="str">
        <f t="shared" si="46"/>
        <v/>
      </c>
      <c r="K259" s="112"/>
      <c r="L259" s="114"/>
      <c r="M259" s="114"/>
      <c r="N259" s="114"/>
      <c r="O259" s="18" t="str" cm="1">
        <f t="array" ref="O259">IF(K259="","",IF($O$11="Bester",LARGE(K259:N259,1),IF(AND(M259="",N259=""),"",SUM(LARGE(K259:N259,{1;2;3})))))</f>
        <v/>
      </c>
      <c r="P259" s="140" t="str">
        <f t="shared" si="47"/>
        <v/>
      </c>
      <c r="Q259" s="112"/>
      <c r="R259" s="114"/>
      <c r="S259" s="114"/>
      <c r="T259" s="114"/>
      <c r="U259" s="19" t="str" cm="1">
        <f t="array" ref="U259">IF(Q259="","",IF($U$11="Bester",LARGE(Q259:T259,1),IF(AND(S259="",T259=""),"",SUM(LARGE(Q259:T259,{1;2;3})))))</f>
        <v/>
      </c>
      <c r="V259" s="140" t="str">
        <f t="shared" si="48"/>
        <v/>
      </c>
      <c r="W259" s="17"/>
      <c r="X259" s="140" t="str">
        <f t="shared" si="49"/>
        <v/>
      </c>
      <c r="Y259" s="21"/>
      <c r="Z259" s="26" t="str">
        <f t="shared" si="42"/>
        <v/>
      </c>
      <c r="AA259" s="27" t="str">
        <f t="shared" si="43"/>
        <v/>
      </c>
      <c r="AB259" s="27" t="str">
        <f t="shared" si="44"/>
        <v/>
      </c>
      <c r="AC259" s="25" t="str">
        <f t="shared" si="50"/>
        <v/>
      </c>
      <c r="AD259" s="19" t="str">
        <f t="shared" si="51"/>
        <v/>
      </c>
      <c r="AE259" s="142" t="str">
        <f t="shared" si="52"/>
        <v/>
      </c>
      <c r="AF259" s="28" t="str">
        <f t="shared" si="53"/>
        <v/>
      </c>
      <c r="AG259" s="29" t="str">
        <f t="shared" si="54"/>
        <v/>
      </c>
      <c r="AH259" s="30" t="str">
        <f t="shared" si="55"/>
        <v/>
      </c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  <c r="AV259" s="6"/>
      <c r="AW259" s="6"/>
    </row>
    <row r="260" spans="2:49" ht="18" customHeight="1" x14ac:dyDescent="0.2">
      <c r="B260" s="106">
        <v>249</v>
      </c>
      <c r="C260" s="153"/>
      <c r="D260" s="184"/>
      <c r="E260" s="184"/>
      <c r="F260" s="184"/>
      <c r="G260" s="165" t="str">
        <f t="shared" si="45"/>
        <v/>
      </c>
      <c r="H260" s="48"/>
      <c r="I260" s="17"/>
      <c r="J260" s="140" t="str">
        <f t="shared" si="46"/>
        <v/>
      </c>
      <c r="K260" s="112"/>
      <c r="L260" s="114"/>
      <c r="M260" s="114"/>
      <c r="N260" s="114"/>
      <c r="O260" s="18" t="str" cm="1">
        <f t="array" ref="O260">IF(K260="","",IF($O$11="Bester",LARGE(K260:N260,1),IF(AND(M260="",N260=""),"",SUM(LARGE(K260:N260,{1;2;3})))))</f>
        <v/>
      </c>
      <c r="P260" s="140" t="str">
        <f t="shared" si="47"/>
        <v/>
      </c>
      <c r="Q260" s="112"/>
      <c r="R260" s="114"/>
      <c r="S260" s="114"/>
      <c r="T260" s="114"/>
      <c r="U260" s="19" t="str" cm="1">
        <f t="array" ref="U260">IF(Q260="","",IF($U$11="Bester",LARGE(Q260:T260,1),IF(AND(S260="",T260=""),"",SUM(LARGE(Q260:T260,{1;2;3})))))</f>
        <v/>
      </c>
      <c r="V260" s="140" t="str">
        <f t="shared" si="48"/>
        <v/>
      </c>
      <c r="W260" s="17"/>
      <c r="X260" s="140" t="str">
        <f t="shared" si="49"/>
        <v/>
      </c>
      <c r="Y260" s="21"/>
      <c r="Z260" s="26" t="str">
        <f t="shared" si="42"/>
        <v/>
      </c>
      <c r="AA260" s="27" t="str">
        <f t="shared" si="43"/>
        <v/>
      </c>
      <c r="AB260" s="27" t="str">
        <f t="shared" si="44"/>
        <v/>
      </c>
      <c r="AC260" s="25" t="str">
        <f t="shared" si="50"/>
        <v/>
      </c>
      <c r="AD260" s="19" t="str">
        <f t="shared" si="51"/>
        <v/>
      </c>
      <c r="AE260" s="142" t="str">
        <f t="shared" si="52"/>
        <v/>
      </c>
      <c r="AF260" s="28" t="str">
        <f t="shared" si="53"/>
        <v/>
      </c>
      <c r="AG260" s="29" t="str">
        <f t="shared" si="54"/>
        <v/>
      </c>
      <c r="AH260" s="30" t="str">
        <f t="shared" si="55"/>
        <v/>
      </c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  <c r="AV260" s="6"/>
      <c r="AW260" s="6"/>
    </row>
    <row r="261" spans="2:49" ht="18" customHeight="1" x14ac:dyDescent="0.2">
      <c r="B261" s="106">
        <v>250</v>
      </c>
      <c r="C261" s="153"/>
      <c r="D261" s="184"/>
      <c r="E261" s="184"/>
      <c r="F261" s="184"/>
      <c r="G261" s="165" t="str">
        <f t="shared" si="45"/>
        <v/>
      </c>
      <c r="H261" s="48"/>
      <c r="I261" s="17"/>
      <c r="J261" s="140" t="str">
        <f t="shared" si="46"/>
        <v/>
      </c>
      <c r="K261" s="112"/>
      <c r="L261" s="114"/>
      <c r="M261" s="114"/>
      <c r="N261" s="114"/>
      <c r="O261" s="18" t="str" cm="1">
        <f t="array" ref="O261">IF(K261="","",IF($O$11="Bester",LARGE(K261:N261,1),IF(AND(M261="",N261=""),"",SUM(LARGE(K261:N261,{1;2;3})))))</f>
        <v/>
      </c>
      <c r="P261" s="140" t="str">
        <f t="shared" si="47"/>
        <v/>
      </c>
      <c r="Q261" s="112"/>
      <c r="R261" s="114"/>
      <c r="S261" s="114"/>
      <c r="T261" s="114"/>
      <c r="U261" s="19" t="str" cm="1">
        <f t="array" ref="U261">IF(Q261="","",IF($U$11="Bester",LARGE(Q261:T261,1),IF(AND(S261="",T261=""),"",SUM(LARGE(Q261:T261,{1;2;3})))))</f>
        <v/>
      </c>
      <c r="V261" s="140" t="str">
        <f t="shared" si="48"/>
        <v/>
      </c>
      <c r="W261" s="17"/>
      <c r="X261" s="140" t="str">
        <f t="shared" si="49"/>
        <v/>
      </c>
      <c r="Y261" s="21"/>
      <c r="Z261" s="26" t="str">
        <f t="shared" si="42"/>
        <v/>
      </c>
      <c r="AA261" s="27" t="str">
        <f t="shared" si="43"/>
        <v/>
      </c>
      <c r="AB261" s="27" t="str">
        <f t="shared" si="44"/>
        <v/>
      </c>
      <c r="AC261" s="25" t="str">
        <f t="shared" si="50"/>
        <v/>
      </c>
      <c r="AD261" s="19" t="str">
        <f t="shared" si="51"/>
        <v/>
      </c>
      <c r="AE261" s="142" t="str">
        <f t="shared" si="52"/>
        <v/>
      </c>
      <c r="AF261" s="28" t="str">
        <f t="shared" si="53"/>
        <v/>
      </c>
      <c r="AG261" s="29" t="str">
        <f t="shared" si="54"/>
        <v/>
      </c>
      <c r="AH261" s="30" t="str">
        <f t="shared" si="55"/>
        <v/>
      </c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  <c r="AV261" s="6"/>
      <c r="AW261" s="6"/>
    </row>
    <row r="262" spans="2:49" ht="18" customHeight="1" x14ac:dyDescent="0.2">
      <c r="B262" s="106">
        <v>251</v>
      </c>
      <c r="C262" s="153"/>
      <c r="D262" s="184"/>
      <c r="E262" s="184"/>
      <c r="F262" s="184"/>
      <c r="G262" s="165" t="str">
        <f t="shared" si="45"/>
        <v/>
      </c>
      <c r="H262" s="48"/>
      <c r="I262" s="17"/>
      <c r="J262" s="140" t="str">
        <f t="shared" si="46"/>
        <v/>
      </c>
      <c r="K262" s="112"/>
      <c r="L262" s="114"/>
      <c r="M262" s="114"/>
      <c r="N262" s="114"/>
      <c r="O262" s="18" t="str" cm="1">
        <f t="array" ref="O262">IF(K262="","",IF($O$11="Bester",LARGE(K262:N262,1),IF(AND(M262="",N262=""),"",SUM(LARGE(K262:N262,{1;2;3})))))</f>
        <v/>
      </c>
      <c r="P262" s="140" t="str">
        <f t="shared" si="47"/>
        <v/>
      </c>
      <c r="Q262" s="112"/>
      <c r="R262" s="114"/>
      <c r="S262" s="114"/>
      <c r="T262" s="114"/>
      <c r="U262" s="19" t="str" cm="1">
        <f t="array" ref="U262">IF(Q262="","",IF($U$11="Bester",LARGE(Q262:T262,1),IF(AND(S262="",T262=""),"",SUM(LARGE(Q262:T262,{1;2;3})))))</f>
        <v/>
      </c>
      <c r="V262" s="140" t="str">
        <f t="shared" si="48"/>
        <v/>
      </c>
      <c r="W262" s="17"/>
      <c r="X262" s="140" t="str">
        <f t="shared" si="49"/>
        <v/>
      </c>
      <c r="Y262" s="21"/>
      <c r="Z262" s="26" t="str">
        <f t="shared" si="42"/>
        <v/>
      </c>
      <c r="AA262" s="27" t="str">
        <f t="shared" si="43"/>
        <v/>
      </c>
      <c r="AB262" s="27" t="str">
        <f t="shared" si="44"/>
        <v/>
      </c>
      <c r="AC262" s="25" t="str">
        <f t="shared" si="50"/>
        <v/>
      </c>
      <c r="AD262" s="19" t="str">
        <f t="shared" si="51"/>
        <v/>
      </c>
      <c r="AE262" s="142" t="str">
        <f t="shared" si="52"/>
        <v/>
      </c>
      <c r="AF262" s="28" t="str">
        <f t="shared" si="53"/>
        <v/>
      </c>
      <c r="AG262" s="29" t="str">
        <f t="shared" si="54"/>
        <v/>
      </c>
      <c r="AH262" s="30" t="str">
        <f t="shared" si="55"/>
        <v/>
      </c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  <c r="AV262" s="6"/>
      <c r="AW262" s="6"/>
    </row>
    <row r="263" spans="2:49" ht="18" customHeight="1" x14ac:dyDescent="0.2">
      <c r="B263" s="106">
        <v>252</v>
      </c>
      <c r="C263" s="153"/>
      <c r="D263" s="184"/>
      <c r="E263" s="184"/>
      <c r="F263" s="184"/>
      <c r="G263" s="165" t="str">
        <f t="shared" si="45"/>
        <v/>
      </c>
      <c r="H263" s="48"/>
      <c r="I263" s="17"/>
      <c r="J263" s="140" t="str">
        <f t="shared" si="46"/>
        <v/>
      </c>
      <c r="K263" s="112"/>
      <c r="L263" s="114"/>
      <c r="M263" s="114"/>
      <c r="N263" s="114"/>
      <c r="O263" s="18" t="str" cm="1">
        <f t="array" ref="O263">IF(K263="","",IF($O$11="Bester",LARGE(K263:N263,1),IF(AND(M263="",N263=""),"",SUM(LARGE(K263:N263,{1;2;3})))))</f>
        <v/>
      </c>
      <c r="P263" s="140" t="str">
        <f t="shared" si="47"/>
        <v/>
      </c>
      <c r="Q263" s="112"/>
      <c r="R263" s="114"/>
      <c r="S263" s="114"/>
      <c r="T263" s="114"/>
      <c r="U263" s="19" t="str" cm="1">
        <f t="array" ref="U263">IF(Q263="","",IF($U$11="Bester",LARGE(Q263:T263,1),IF(AND(S263="",T263=""),"",SUM(LARGE(Q263:T263,{1;2;3})))))</f>
        <v/>
      </c>
      <c r="V263" s="140" t="str">
        <f t="shared" si="48"/>
        <v/>
      </c>
      <c r="W263" s="17"/>
      <c r="X263" s="140" t="str">
        <f t="shared" si="49"/>
        <v/>
      </c>
      <c r="Y263" s="21"/>
      <c r="Z263" s="26" t="str">
        <f t="shared" si="42"/>
        <v/>
      </c>
      <c r="AA263" s="27" t="str">
        <f t="shared" si="43"/>
        <v/>
      </c>
      <c r="AB263" s="27" t="str">
        <f t="shared" si="44"/>
        <v/>
      </c>
      <c r="AC263" s="25" t="str">
        <f t="shared" si="50"/>
        <v/>
      </c>
      <c r="AD263" s="19" t="str">
        <f t="shared" si="51"/>
        <v/>
      </c>
      <c r="AE263" s="142" t="str">
        <f t="shared" si="52"/>
        <v/>
      </c>
      <c r="AF263" s="28" t="str">
        <f t="shared" si="53"/>
        <v/>
      </c>
      <c r="AG263" s="29" t="str">
        <f t="shared" si="54"/>
        <v/>
      </c>
      <c r="AH263" s="30" t="str">
        <f t="shared" si="55"/>
        <v/>
      </c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  <c r="AV263" s="6"/>
      <c r="AW263" s="6"/>
    </row>
    <row r="264" spans="2:49" ht="18" customHeight="1" x14ac:dyDescent="0.2">
      <c r="B264" s="106">
        <v>253</v>
      </c>
      <c r="C264" s="153"/>
      <c r="D264" s="184"/>
      <c r="E264" s="184"/>
      <c r="F264" s="184"/>
      <c r="G264" s="165" t="str">
        <f t="shared" si="45"/>
        <v/>
      </c>
      <c r="H264" s="48"/>
      <c r="I264" s="17"/>
      <c r="J264" s="140" t="str">
        <f t="shared" si="46"/>
        <v/>
      </c>
      <c r="K264" s="112"/>
      <c r="L264" s="114"/>
      <c r="M264" s="114"/>
      <c r="N264" s="114"/>
      <c r="O264" s="18" t="str" cm="1">
        <f t="array" ref="O264">IF(K264="","",IF($O$11="Bester",LARGE(K264:N264,1),IF(AND(M264="",N264=""),"",SUM(LARGE(K264:N264,{1;2;3})))))</f>
        <v/>
      </c>
      <c r="P264" s="140" t="str">
        <f t="shared" si="47"/>
        <v/>
      </c>
      <c r="Q264" s="112"/>
      <c r="R264" s="114"/>
      <c r="S264" s="114"/>
      <c r="T264" s="114"/>
      <c r="U264" s="19" t="str" cm="1">
        <f t="array" ref="U264">IF(Q264="","",IF($U$11="Bester",LARGE(Q264:T264,1),IF(AND(S264="",T264=""),"",SUM(LARGE(Q264:T264,{1;2;3})))))</f>
        <v/>
      </c>
      <c r="V264" s="140" t="str">
        <f t="shared" si="48"/>
        <v/>
      </c>
      <c r="W264" s="17"/>
      <c r="X264" s="140" t="str">
        <f t="shared" si="49"/>
        <v/>
      </c>
      <c r="Y264" s="21"/>
      <c r="Z264" s="26" t="str">
        <f t="shared" si="42"/>
        <v/>
      </c>
      <c r="AA264" s="27" t="str">
        <f t="shared" si="43"/>
        <v/>
      </c>
      <c r="AB264" s="27" t="str">
        <f t="shared" si="44"/>
        <v/>
      </c>
      <c r="AC264" s="25" t="str">
        <f t="shared" si="50"/>
        <v/>
      </c>
      <c r="AD264" s="19" t="str">
        <f t="shared" si="51"/>
        <v/>
      </c>
      <c r="AE264" s="142" t="str">
        <f t="shared" si="52"/>
        <v/>
      </c>
      <c r="AF264" s="28" t="str">
        <f t="shared" si="53"/>
        <v/>
      </c>
      <c r="AG264" s="29" t="str">
        <f t="shared" si="54"/>
        <v/>
      </c>
      <c r="AH264" s="30" t="str">
        <f t="shared" si="55"/>
        <v/>
      </c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  <c r="AV264" s="6"/>
      <c r="AW264" s="6"/>
    </row>
    <row r="265" spans="2:49" ht="18" customHeight="1" x14ac:dyDescent="0.2">
      <c r="B265" s="106">
        <v>254</v>
      </c>
      <c r="C265" s="153"/>
      <c r="D265" s="184"/>
      <c r="E265" s="184"/>
      <c r="F265" s="184"/>
      <c r="G265" s="165" t="str">
        <f t="shared" si="45"/>
        <v/>
      </c>
      <c r="H265" s="48"/>
      <c r="I265" s="17"/>
      <c r="J265" s="140" t="str">
        <f t="shared" si="46"/>
        <v/>
      </c>
      <c r="K265" s="112"/>
      <c r="L265" s="114"/>
      <c r="M265" s="114"/>
      <c r="N265" s="114"/>
      <c r="O265" s="18" t="str" cm="1">
        <f t="array" ref="O265">IF(K265="","",IF($O$11="Bester",LARGE(K265:N265,1),IF(AND(M265="",N265=""),"",SUM(LARGE(K265:N265,{1;2;3})))))</f>
        <v/>
      </c>
      <c r="P265" s="140" t="str">
        <f t="shared" si="47"/>
        <v/>
      </c>
      <c r="Q265" s="112"/>
      <c r="R265" s="114"/>
      <c r="S265" s="114"/>
      <c r="T265" s="114"/>
      <c r="U265" s="19" t="str" cm="1">
        <f t="array" ref="U265">IF(Q265="","",IF($U$11="Bester",LARGE(Q265:T265,1),IF(AND(S265="",T265=""),"",SUM(LARGE(Q265:T265,{1;2;3})))))</f>
        <v/>
      </c>
      <c r="V265" s="140" t="str">
        <f t="shared" si="48"/>
        <v/>
      </c>
      <c r="W265" s="17"/>
      <c r="X265" s="140" t="str">
        <f t="shared" si="49"/>
        <v/>
      </c>
      <c r="Y265" s="21"/>
      <c r="Z265" s="26" t="str">
        <f t="shared" si="42"/>
        <v/>
      </c>
      <c r="AA265" s="27" t="str">
        <f t="shared" si="43"/>
        <v/>
      </c>
      <c r="AB265" s="27" t="str">
        <f t="shared" si="44"/>
        <v/>
      </c>
      <c r="AC265" s="25" t="str">
        <f t="shared" si="50"/>
        <v/>
      </c>
      <c r="AD265" s="19" t="str">
        <f t="shared" si="51"/>
        <v/>
      </c>
      <c r="AE265" s="142" t="str">
        <f t="shared" si="52"/>
        <v/>
      </c>
      <c r="AF265" s="28" t="str">
        <f t="shared" si="53"/>
        <v/>
      </c>
      <c r="AG265" s="29" t="str">
        <f t="shared" si="54"/>
        <v/>
      </c>
      <c r="AH265" s="30" t="str">
        <f t="shared" si="55"/>
        <v/>
      </c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  <c r="AV265" s="6"/>
      <c r="AW265" s="6"/>
    </row>
    <row r="266" spans="2:49" ht="18" customHeight="1" x14ac:dyDescent="0.2">
      <c r="B266" s="106">
        <v>255</v>
      </c>
      <c r="C266" s="153"/>
      <c r="D266" s="184"/>
      <c r="E266" s="184"/>
      <c r="F266" s="184"/>
      <c r="G266" s="165" t="str">
        <f t="shared" si="45"/>
        <v/>
      </c>
      <c r="H266" s="48"/>
      <c r="I266" s="17"/>
      <c r="J266" s="140" t="str">
        <f t="shared" si="46"/>
        <v/>
      </c>
      <c r="K266" s="112"/>
      <c r="L266" s="114"/>
      <c r="M266" s="114"/>
      <c r="N266" s="114"/>
      <c r="O266" s="18" t="str" cm="1">
        <f t="array" ref="O266">IF(K266="","",IF($O$11="Bester",LARGE(K266:N266,1),IF(AND(M266="",N266=""),"",SUM(LARGE(K266:N266,{1;2;3})))))</f>
        <v/>
      </c>
      <c r="P266" s="140" t="str">
        <f t="shared" si="47"/>
        <v/>
      </c>
      <c r="Q266" s="112"/>
      <c r="R266" s="114"/>
      <c r="S266" s="114"/>
      <c r="T266" s="114"/>
      <c r="U266" s="19" t="str" cm="1">
        <f t="array" ref="U266">IF(Q266="","",IF($U$11="Bester",LARGE(Q266:T266,1),IF(AND(S266="",T266=""),"",SUM(LARGE(Q266:T266,{1;2;3})))))</f>
        <v/>
      </c>
      <c r="V266" s="140" t="str">
        <f t="shared" si="48"/>
        <v/>
      </c>
      <c r="W266" s="17"/>
      <c r="X266" s="140" t="str">
        <f t="shared" si="49"/>
        <v/>
      </c>
      <c r="Y266" s="21"/>
      <c r="Z266" s="26" t="str">
        <f t="shared" si="42"/>
        <v/>
      </c>
      <c r="AA266" s="27" t="str">
        <f t="shared" si="43"/>
        <v/>
      </c>
      <c r="AB266" s="27" t="str">
        <f t="shared" si="44"/>
        <v/>
      </c>
      <c r="AC266" s="25" t="str">
        <f t="shared" si="50"/>
        <v/>
      </c>
      <c r="AD266" s="19" t="str">
        <f t="shared" si="51"/>
        <v/>
      </c>
      <c r="AE266" s="142" t="str">
        <f t="shared" si="52"/>
        <v/>
      </c>
      <c r="AF266" s="28" t="str">
        <f t="shared" si="53"/>
        <v/>
      </c>
      <c r="AG266" s="29" t="str">
        <f t="shared" si="54"/>
        <v/>
      </c>
      <c r="AH266" s="30" t="str">
        <f t="shared" si="55"/>
        <v/>
      </c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  <c r="AV266" s="6"/>
      <c r="AW266" s="6"/>
    </row>
    <row r="267" spans="2:49" ht="18" customHeight="1" x14ac:dyDescent="0.2">
      <c r="B267" s="106">
        <v>256</v>
      </c>
      <c r="C267" s="153"/>
      <c r="D267" s="184"/>
      <c r="E267" s="184"/>
      <c r="F267" s="184"/>
      <c r="G267" s="165" t="str">
        <f t="shared" si="45"/>
        <v/>
      </c>
      <c r="H267" s="48"/>
      <c r="I267" s="17"/>
      <c r="J267" s="140" t="str">
        <f t="shared" si="46"/>
        <v/>
      </c>
      <c r="K267" s="112"/>
      <c r="L267" s="114"/>
      <c r="M267" s="114"/>
      <c r="N267" s="114"/>
      <c r="O267" s="18" t="str" cm="1">
        <f t="array" ref="O267">IF(K267="","",IF($O$11="Bester",LARGE(K267:N267,1),IF(AND(M267="",N267=""),"",SUM(LARGE(K267:N267,{1;2;3})))))</f>
        <v/>
      </c>
      <c r="P267" s="140" t="str">
        <f t="shared" si="47"/>
        <v/>
      </c>
      <c r="Q267" s="112"/>
      <c r="R267" s="114"/>
      <c r="S267" s="114"/>
      <c r="T267" s="114"/>
      <c r="U267" s="19" t="str" cm="1">
        <f t="array" ref="U267">IF(Q267="","",IF($U$11="Bester",LARGE(Q267:T267,1),IF(AND(S267="",T267=""),"",SUM(LARGE(Q267:T267,{1;2;3})))))</f>
        <v/>
      </c>
      <c r="V267" s="140" t="str">
        <f t="shared" si="48"/>
        <v/>
      </c>
      <c r="W267" s="17"/>
      <c r="X267" s="140" t="str">
        <f t="shared" si="49"/>
        <v/>
      </c>
      <c r="Y267" s="21"/>
      <c r="Z267" s="26" t="str">
        <f t="shared" si="42"/>
        <v/>
      </c>
      <c r="AA267" s="27" t="str">
        <f t="shared" si="43"/>
        <v/>
      </c>
      <c r="AB267" s="27" t="str">
        <f t="shared" si="44"/>
        <v/>
      </c>
      <c r="AC267" s="25" t="str">
        <f t="shared" si="50"/>
        <v/>
      </c>
      <c r="AD267" s="19" t="str">
        <f t="shared" si="51"/>
        <v/>
      </c>
      <c r="AE267" s="142" t="str">
        <f t="shared" si="52"/>
        <v/>
      </c>
      <c r="AF267" s="28" t="str">
        <f t="shared" si="53"/>
        <v/>
      </c>
      <c r="AG267" s="29" t="str">
        <f t="shared" si="54"/>
        <v/>
      </c>
      <c r="AH267" s="30" t="str">
        <f t="shared" si="55"/>
        <v/>
      </c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  <c r="AV267" s="6"/>
      <c r="AW267" s="6"/>
    </row>
    <row r="268" spans="2:49" ht="18" customHeight="1" x14ac:dyDescent="0.2">
      <c r="B268" s="106">
        <v>257</v>
      </c>
      <c r="C268" s="153"/>
      <c r="D268" s="184"/>
      <c r="E268" s="184"/>
      <c r="F268" s="184"/>
      <c r="G268" s="165" t="str">
        <f t="shared" si="45"/>
        <v/>
      </c>
      <c r="H268" s="48"/>
      <c r="I268" s="17"/>
      <c r="J268" s="140" t="str">
        <f t="shared" si="46"/>
        <v/>
      </c>
      <c r="K268" s="112"/>
      <c r="L268" s="114"/>
      <c r="M268" s="114"/>
      <c r="N268" s="114"/>
      <c r="O268" s="18" t="str" cm="1">
        <f t="array" ref="O268">IF(K268="","",IF($O$11="Bester",LARGE(K268:N268,1),IF(AND(M268="",N268=""),"",SUM(LARGE(K268:N268,{1;2;3})))))</f>
        <v/>
      </c>
      <c r="P268" s="140" t="str">
        <f t="shared" si="47"/>
        <v/>
      </c>
      <c r="Q268" s="112"/>
      <c r="R268" s="114"/>
      <c r="S268" s="114"/>
      <c r="T268" s="114"/>
      <c r="U268" s="19" t="str" cm="1">
        <f t="array" ref="U268">IF(Q268="","",IF($U$11="Bester",LARGE(Q268:T268,1),IF(AND(S268="",T268=""),"",SUM(LARGE(Q268:T268,{1;2;3})))))</f>
        <v/>
      </c>
      <c r="V268" s="140" t="str">
        <f t="shared" si="48"/>
        <v/>
      </c>
      <c r="W268" s="17"/>
      <c r="X268" s="140" t="str">
        <f t="shared" si="49"/>
        <v/>
      </c>
      <c r="Y268" s="21"/>
      <c r="Z268" s="26" t="str">
        <f t="shared" ref="Z268:Z331" si="56">J268</f>
        <v/>
      </c>
      <c r="AA268" s="27" t="str">
        <f t="shared" ref="AA268:AA331" si="57">P268</f>
        <v/>
      </c>
      <c r="AB268" s="27" t="str">
        <f t="shared" ref="AB268:AB331" si="58">V268</f>
        <v/>
      </c>
      <c r="AC268" s="25" t="str">
        <f t="shared" si="50"/>
        <v/>
      </c>
      <c r="AD268" s="19" t="str">
        <f t="shared" si="51"/>
        <v/>
      </c>
      <c r="AE268" s="142" t="str">
        <f t="shared" si="52"/>
        <v/>
      </c>
      <c r="AF268" s="28" t="str">
        <f t="shared" si="53"/>
        <v/>
      </c>
      <c r="AG268" s="29" t="str">
        <f t="shared" si="54"/>
        <v/>
      </c>
      <c r="AH268" s="30" t="str">
        <f t="shared" si="55"/>
        <v/>
      </c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  <c r="AV268" s="6"/>
      <c r="AW268" s="6"/>
    </row>
    <row r="269" spans="2:49" ht="18" customHeight="1" x14ac:dyDescent="0.2">
      <c r="B269" s="106">
        <v>258</v>
      </c>
      <c r="C269" s="153"/>
      <c r="D269" s="184"/>
      <c r="E269" s="184"/>
      <c r="F269" s="184"/>
      <c r="G269" s="165" t="str">
        <f t="shared" ref="G269:G332" si="59">IF(AE269="","",IF(AE269&lt;AO$12,"Ehren",IF(AND(AE269&gt;=AO$12,AE269&lt;=AQ$12),"Sieger","Teiln.")))</f>
        <v/>
      </c>
      <c r="H269" s="48"/>
      <c r="I269" s="17"/>
      <c r="J269" s="140" t="str">
        <f t="shared" ref="J269:J332" si="60">IF(I269="","",RANK(I269,I$12:I$608,IF($I$11="Zeit",1,IF($I$11="Punkte",0,"Fehler"))))</f>
        <v/>
      </c>
      <c r="K269" s="112"/>
      <c r="L269" s="114"/>
      <c r="M269" s="114"/>
      <c r="N269" s="114"/>
      <c r="O269" s="18" t="str" cm="1">
        <f t="array" ref="O269">IF(K269="","",IF($O$11="Bester",LARGE(K269:N269,1),IF(AND(M269="",N269=""),"",SUM(LARGE(K269:N269,{1;2;3})))))</f>
        <v/>
      </c>
      <c r="P269" s="140" t="str">
        <f t="shared" ref="P269:P332" si="61">IF(O269="","",RANK(O269,O$12:O$608,0))</f>
        <v/>
      </c>
      <c r="Q269" s="112"/>
      <c r="R269" s="114"/>
      <c r="S269" s="114"/>
      <c r="T269" s="114"/>
      <c r="U269" s="19" t="str" cm="1">
        <f t="array" ref="U269">IF(Q269="","",IF($U$11="Bester",LARGE(Q269:T269,1),IF(AND(S269="",T269=""),"",SUM(LARGE(Q269:T269,{1;2;3})))))</f>
        <v/>
      </c>
      <c r="V269" s="140" t="str">
        <f t="shared" ref="V269:V332" si="62">IF(U269="","",RANK(U269,U$12:U$608,0))</f>
        <v/>
      </c>
      <c r="W269" s="17"/>
      <c r="X269" s="140" t="str">
        <f t="shared" ref="X269:X332" si="63">IF(W269="","",RANK(W269,W$12:W$608,IF($W$11="Zeit",1,IF($W$11="Punkte",0,"Fehler"))))</f>
        <v/>
      </c>
      <c r="Y269" s="21"/>
      <c r="Z269" s="26" t="str">
        <f t="shared" si="56"/>
        <v/>
      </c>
      <c r="AA269" s="27" t="str">
        <f t="shared" si="57"/>
        <v/>
      </c>
      <c r="AB269" s="27" t="str">
        <f t="shared" si="58"/>
        <v/>
      </c>
      <c r="AC269" s="25" t="str">
        <f t="shared" ref="AC269:AC332" si="64">X269</f>
        <v/>
      </c>
      <c r="AD269" s="19" t="str">
        <f t="shared" ref="AD269:AD332" si="65">IF(AND(Z269="",AA269="",AB269=""),"",SUM(Z269:AC269))</f>
        <v/>
      </c>
      <c r="AE269" s="142" t="str">
        <f t="shared" ref="AE269:AE332" si="66">IF(OR(AD269="",X269="",V269="",P269="",J269=""),"",RANK(AD269,AD$12:AD$608,1))</f>
        <v/>
      </c>
      <c r="AF269" s="28" t="str">
        <f t="shared" ref="AF269:AF332" si="67">IF(AE269="","",IF(AE269&lt;AO$12,"x",""))</f>
        <v/>
      </c>
      <c r="AG269" s="29" t="str">
        <f t="shared" ref="AG269:AG332" si="68">IF(AE269="","",IF(AND(AE269&gt;=AO$12,AE269&lt;=AQ$12),"x",""))</f>
        <v/>
      </c>
      <c r="AH269" s="30" t="str">
        <f t="shared" ref="AH269:AH332" si="69">IF(AE269="","",IF(AE269&gt;=AO$13,"x",""))</f>
        <v/>
      </c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  <c r="AV269" s="6"/>
      <c r="AW269" s="6"/>
    </row>
    <row r="270" spans="2:49" ht="18" customHeight="1" x14ac:dyDescent="0.2">
      <c r="B270" s="106">
        <v>259</v>
      </c>
      <c r="C270" s="153"/>
      <c r="D270" s="184"/>
      <c r="E270" s="184"/>
      <c r="F270" s="184"/>
      <c r="G270" s="165" t="str">
        <f t="shared" si="59"/>
        <v/>
      </c>
      <c r="H270" s="48"/>
      <c r="I270" s="17"/>
      <c r="J270" s="140" t="str">
        <f t="shared" si="60"/>
        <v/>
      </c>
      <c r="K270" s="112"/>
      <c r="L270" s="114"/>
      <c r="M270" s="114"/>
      <c r="N270" s="114"/>
      <c r="O270" s="18" t="str" cm="1">
        <f t="array" ref="O270">IF(K270="","",IF($O$11="Bester",LARGE(K270:N270,1),IF(AND(M270="",N270=""),"",SUM(LARGE(K270:N270,{1;2;3})))))</f>
        <v/>
      </c>
      <c r="P270" s="140" t="str">
        <f t="shared" si="61"/>
        <v/>
      </c>
      <c r="Q270" s="112"/>
      <c r="R270" s="114"/>
      <c r="S270" s="114"/>
      <c r="T270" s="114"/>
      <c r="U270" s="19" t="str" cm="1">
        <f t="array" ref="U270">IF(Q270="","",IF($U$11="Bester",LARGE(Q270:T270,1),IF(AND(S270="",T270=""),"",SUM(LARGE(Q270:T270,{1;2;3})))))</f>
        <v/>
      </c>
      <c r="V270" s="140" t="str">
        <f t="shared" si="62"/>
        <v/>
      </c>
      <c r="W270" s="17"/>
      <c r="X270" s="140" t="str">
        <f t="shared" si="63"/>
        <v/>
      </c>
      <c r="Y270" s="21"/>
      <c r="Z270" s="26" t="str">
        <f t="shared" si="56"/>
        <v/>
      </c>
      <c r="AA270" s="27" t="str">
        <f t="shared" si="57"/>
        <v/>
      </c>
      <c r="AB270" s="27" t="str">
        <f t="shared" si="58"/>
        <v/>
      </c>
      <c r="AC270" s="25" t="str">
        <f t="shared" si="64"/>
        <v/>
      </c>
      <c r="AD270" s="19" t="str">
        <f t="shared" si="65"/>
        <v/>
      </c>
      <c r="AE270" s="142" t="str">
        <f t="shared" si="66"/>
        <v/>
      </c>
      <c r="AF270" s="28" t="str">
        <f t="shared" si="67"/>
        <v/>
      </c>
      <c r="AG270" s="29" t="str">
        <f t="shared" si="68"/>
        <v/>
      </c>
      <c r="AH270" s="30" t="str">
        <f t="shared" si="69"/>
        <v/>
      </c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  <c r="AV270" s="6"/>
      <c r="AW270" s="6"/>
    </row>
    <row r="271" spans="2:49" ht="18" customHeight="1" x14ac:dyDescent="0.2">
      <c r="B271" s="106">
        <v>260</v>
      </c>
      <c r="C271" s="153"/>
      <c r="D271" s="184"/>
      <c r="E271" s="184"/>
      <c r="F271" s="184"/>
      <c r="G271" s="165" t="str">
        <f t="shared" si="59"/>
        <v/>
      </c>
      <c r="H271" s="48"/>
      <c r="I271" s="17"/>
      <c r="J271" s="140" t="str">
        <f t="shared" si="60"/>
        <v/>
      </c>
      <c r="K271" s="112"/>
      <c r="L271" s="114"/>
      <c r="M271" s="114"/>
      <c r="N271" s="114"/>
      <c r="O271" s="18" t="str" cm="1">
        <f t="array" ref="O271">IF(K271="","",IF($O$11="Bester",LARGE(K271:N271,1),IF(AND(M271="",N271=""),"",SUM(LARGE(K271:N271,{1;2;3})))))</f>
        <v/>
      </c>
      <c r="P271" s="140" t="str">
        <f t="shared" si="61"/>
        <v/>
      </c>
      <c r="Q271" s="112"/>
      <c r="R271" s="114"/>
      <c r="S271" s="114"/>
      <c r="T271" s="114"/>
      <c r="U271" s="19" t="str" cm="1">
        <f t="array" ref="U271">IF(Q271="","",IF($U$11="Bester",LARGE(Q271:T271,1),IF(AND(S271="",T271=""),"",SUM(LARGE(Q271:T271,{1;2;3})))))</f>
        <v/>
      </c>
      <c r="V271" s="140" t="str">
        <f t="shared" si="62"/>
        <v/>
      </c>
      <c r="W271" s="17"/>
      <c r="X271" s="140" t="str">
        <f t="shared" si="63"/>
        <v/>
      </c>
      <c r="Y271" s="21"/>
      <c r="Z271" s="26" t="str">
        <f t="shared" si="56"/>
        <v/>
      </c>
      <c r="AA271" s="27" t="str">
        <f t="shared" si="57"/>
        <v/>
      </c>
      <c r="AB271" s="27" t="str">
        <f t="shared" si="58"/>
        <v/>
      </c>
      <c r="AC271" s="25" t="str">
        <f t="shared" si="64"/>
        <v/>
      </c>
      <c r="AD271" s="19" t="str">
        <f t="shared" si="65"/>
        <v/>
      </c>
      <c r="AE271" s="142" t="str">
        <f t="shared" si="66"/>
        <v/>
      </c>
      <c r="AF271" s="28" t="str">
        <f t="shared" si="67"/>
        <v/>
      </c>
      <c r="AG271" s="29" t="str">
        <f t="shared" si="68"/>
        <v/>
      </c>
      <c r="AH271" s="30" t="str">
        <f t="shared" si="69"/>
        <v/>
      </c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  <c r="AV271" s="6"/>
      <c r="AW271" s="6"/>
    </row>
    <row r="272" spans="2:49" ht="18" customHeight="1" x14ac:dyDescent="0.2">
      <c r="B272" s="106">
        <v>261</v>
      </c>
      <c r="C272" s="153"/>
      <c r="D272" s="184"/>
      <c r="E272" s="184"/>
      <c r="F272" s="184"/>
      <c r="G272" s="165" t="str">
        <f t="shared" si="59"/>
        <v/>
      </c>
      <c r="H272" s="48"/>
      <c r="I272" s="17"/>
      <c r="J272" s="140" t="str">
        <f t="shared" si="60"/>
        <v/>
      </c>
      <c r="K272" s="112"/>
      <c r="L272" s="114"/>
      <c r="M272" s="114"/>
      <c r="N272" s="114"/>
      <c r="O272" s="18" t="str" cm="1">
        <f t="array" ref="O272">IF(K272="","",IF($O$11="Bester",LARGE(K272:N272,1),IF(AND(M272="",N272=""),"",SUM(LARGE(K272:N272,{1;2;3})))))</f>
        <v/>
      </c>
      <c r="P272" s="140" t="str">
        <f t="shared" si="61"/>
        <v/>
      </c>
      <c r="Q272" s="112"/>
      <c r="R272" s="114"/>
      <c r="S272" s="114"/>
      <c r="T272" s="114"/>
      <c r="U272" s="19" t="str" cm="1">
        <f t="array" ref="U272">IF(Q272="","",IF($U$11="Bester",LARGE(Q272:T272,1),IF(AND(S272="",T272=""),"",SUM(LARGE(Q272:T272,{1;2;3})))))</f>
        <v/>
      </c>
      <c r="V272" s="140" t="str">
        <f t="shared" si="62"/>
        <v/>
      </c>
      <c r="W272" s="17"/>
      <c r="X272" s="140" t="str">
        <f t="shared" si="63"/>
        <v/>
      </c>
      <c r="Y272" s="21"/>
      <c r="Z272" s="26" t="str">
        <f t="shared" si="56"/>
        <v/>
      </c>
      <c r="AA272" s="27" t="str">
        <f t="shared" si="57"/>
        <v/>
      </c>
      <c r="AB272" s="27" t="str">
        <f t="shared" si="58"/>
        <v/>
      </c>
      <c r="AC272" s="25" t="str">
        <f t="shared" si="64"/>
        <v/>
      </c>
      <c r="AD272" s="19" t="str">
        <f t="shared" si="65"/>
        <v/>
      </c>
      <c r="AE272" s="142" t="str">
        <f t="shared" si="66"/>
        <v/>
      </c>
      <c r="AF272" s="28" t="str">
        <f t="shared" si="67"/>
        <v/>
      </c>
      <c r="AG272" s="29" t="str">
        <f t="shared" si="68"/>
        <v/>
      </c>
      <c r="AH272" s="30" t="str">
        <f t="shared" si="69"/>
        <v/>
      </c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  <c r="AV272" s="6"/>
      <c r="AW272" s="6"/>
    </row>
    <row r="273" spans="2:49" ht="18" customHeight="1" x14ac:dyDescent="0.2">
      <c r="B273" s="106">
        <v>262</v>
      </c>
      <c r="C273" s="153"/>
      <c r="D273" s="184"/>
      <c r="E273" s="184"/>
      <c r="F273" s="184"/>
      <c r="G273" s="165" t="str">
        <f t="shared" si="59"/>
        <v/>
      </c>
      <c r="H273" s="48"/>
      <c r="I273" s="17"/>
      <c r="J273" s="140" t="str">
        <f t="shared" si="60"/>
        <v/>
      </c>
      <c r="K273" s="112"/>
      <c r="L273" s="114"/>
      <c r="M273" s="114"/>
      <c r="N273" s="114"/>
      <c r="O273" s="18" t="str" cm="1">
        <f t="array" ref="O273">IF(K273="","",IF($O$11="Bester",LARGE(K273:N273,1),IF(AND(M273="",N273=""),"",SUM(LARGE(K273:N273,{1;2;3})))))</f>
        <v/>
      </c>
      <c r="P273" s="140" t="str">
        <f t="shared" si="61"/>
        <v/>
      </c>
      <c r="Q273" s="112"/>
      <c r="R273" s="114"/>
      <c r="S273" s="114"/>
      <c r="T273" s="114"/>
      <c r="U273" s="19" t="str" cm="1">
        <f t="array" ref="U273">IF(Q273="","",IF($U$11="Bester",LARGE(Q273:T273,1),IF(AND(S273="",T273=""),"",SUM(LARGE(Q273:T273,{1;2;3})))))</f>
        <v/>
      </c>
      <c r="V273" s="140" t="str">
        <f t="shared" si="62"/>
        <v/>
      </c>
      <c r="W273" s="17"/>
      <c r="X273" s="140" t="str">
        <f t="shared" si="63"/>
        <v/>
      </c>
      <c r="Y273" s="21"/>
      <c r="Z273" s="26" t="str">
        <f t="shared" si="56"/>
        <v/>
      </c>
      <c r="AA273" s="27" t="str">
        <f t="shared" si="57"/>
        <v/>
      </c>
      <c r="AB273" s="27" t="str">
        <f t="shared" si="58"/>
        <v/>
      </c>
      <c r="AC273" s="25" t="str">
        <f t="shared" si="64"/>
        <v/>
      </c>
      <c r="AD273" s="19" t="str">
        <f t="shared" si="65"/>
        <v/>
      </c>
      <c r="AE273" s="142" t="str">
        <f t="shared" si="66"/>
        <v/>
      </c>
      <c r="AF273" s="28" t="str">
        <f t="shared" si="67"/>
        <v/>
      </c>
      <c r="AG273" s="29" t="str">
        <f t="shared" si="68"/>
        <v/>
      </c>
      <c r="AH273" s="30" t="str">
        <f t="shared" si="69"/>
        <v/>
      </c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  <c r="AV273" s="6"/>
      <c r="AW273" s="6"/>
    </row>
    <row r="274" spans="2:49" ht="18" customHeight="1" x14ac:dyDescent="0.2">
      <c r="B274" s="106">
        <v>263</v>
      </c>
      <c r="C274" s="153"/>
      <c r="D274" s="184"/>
      <c r="E274" s="184"/>
      <c r="F274" s="184"/>
      <c r="G274" s="165" t="str">
        <f t="shared" si="59"/>
        <v/>
      </c>
      <c r="H274" s="48"/>
      <c r="I274" s="17"/>
      <c r="J274" s="140" t="str">
        <f t="shared" si="60"/>
        <v/>
      </c>
      <c r="K274" s="112"/>
      <c r="L274" s="114"/>
      <c r="M274" s="114"/>
      <c r="N274" s="114"/>
      <c r="O274" s="18" t="str" cm="1">
        <f t="array" ref="O274">IF(K274="","",IF($O$11="Bester",LARGE(K274:N274,1),IF(AND(M274="",N274=""),"",SUM(LARGE(K274:N274,{1;2;3})))))</f>
        <v/>
      </c>
      <c r="P274" s="140" t="str">
        <f t="shared" si="61"/>
        <v/>
      </c>
      <c r="Q274" s="112"/>
      <c r="R274" s="114"/>
      <c r="S274" s="114"/>
      <c r="T274" s="114"/>
      <c r="U274" s="19" t="str" cm="1">
        <f t="array" ref="U274">IF(Q274="","",IF($U$11="Bester",LARGE(Q274:T274,1),IF(AND(S274="",T274=""),"",SUM(LARGE(Q274:T274,{1;2;3})))))</f>
        <v/>
      </c>
      <c r="V274" s="140" t="str">
        <f t="shared" si="62"/>
        <v/>
      </c>
      <c r="W274" s="17"/>
      <c r="X274" s="140" t="str">
        <f t="shared" si="63"/>
        <v/>
      </c>
      <c r="Y274" s="21"/>
      <c r="Z274" s="26" t="str">
        <f t="shared" si="56"/>
        <v/>
      </c>
      <c r="AA274" s="27" t="str">
        <f t="shared" si="57"/>
        <v/>
      </c>
      <c r="AB274" s="27" t="str">
        <f t="shared" si="58"/>
        <v/>
      </c>
      <c r="AC274" s="25" t="str">
        <f t="shared" si="64"/>
        <v/>
      </c>
      <c r="AD274" s="19" t="str">
        <f t="shared" si="65"/>
        <v/>
      </c>
      <c r="AE274" s="142" t="str">
        <f t="shared" si="66"/>
        <v/>
      </c>
      <c r="AF274" s="28" t="str">
        <f t="shared" si="67"/>
        <v/>
      </c>
      <c r="AG274" s="29" t="str">
        <f t="shared" si="68"/>
        <v/>
      </c>
      <c r="AH274" s="30" t="str">
        <f t="shared" si="69"/>
        <v/>
      </c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  <c r="AV274" s="6"/>
      <c r="AW274" s="6"/>
    </row>
    <row r="275" spans="2:49" ht="18" customHeight="1" x14ac:dyDescent="0.2">
      <c r="B275" s="106">
        <v>264</v>
      </c>
      <c r="C275" s="153"/>
      <c r="D275" s="184"/>
      <c r="E275" s="184"/>
      <c r="F275" s="184"/>
      <c r="G275" s="165" t="str">
        <f t="shared" si="59"/>
        <v/>
      </c>
      <c r="H275" s="48"/>
      <c r="I275" s="17"/>
      <c r="J275" s="140" t="str">
        <f t="shared" si="60"/>
        <v/>
      </c>
      <c r="K275" s="112"/>
      <c r="L275" s="114"/>
      <c r="M275" s="114"/>
      <c r="N275" s="114"/>
      <c r="O275" s="18" t="str" cm="1">
        <f t="array" ref="O275">IF(K275="","",IF($O$11="Bester",LARGE(K275:N275,1),IF(AND(M275="",N275=""),"",SUM(LARGE(K275:N275,{1;2;3})))))</f>
        <v/>
      </c>
      <c r="P275" s="140" t="str">
        <f t="shared" si="61"/>
        <v/>
      </c>
      <c r="Q275" s="112"/>
      <c r="R275" s="114"/>
      <c r="S275" s="114"/>
      <c r="T275" s="114"/>
      <c r="U275" s="19" t="str" cm="1">
        <f t="array" ref="U275">IF(Q275="","",IF($U$11="Bester",LARGE(Q275:T275,1),IF(AND(S275="",T275=""),"",SUM(LARGE(Q275:T275,{1;2;3})))))</f>
        <v/>
      </c>
      <c r="V275" s="140" t="str">
        <f t="shared" si="62"/>
        <v/>
      </c>
      <c r="W275" s="17"/>
      <c r="X275" s="140" t="str">
        <f t="shared" si="63"/>
        <v/>
      </c>
      <c r="Y275" s="21"/>
      <c r="Z275" s="26" t="str">
        <f t="shared" si="56"/>
        <v/>
      </c>
      <c r="AA275" s="27" t="str">
        <f t="shared" si="57"/>
        <v/>
      </c>
      <c r="AB275" s="27" t="str">
        <f t="shared" si="58"/>
        <v/>
      </c>
      <c r="AC275" s="25" t="str">
        <f t="shared" si="64"/>
        <v/>
      </c>
      <c r="AD275" s="19" t="str">
        <f t="shared" si="65"/>
        <v/>
      </c>
      <c r="AE275" s="142" t="str">
        <f t="shared" si="66"/>
        <v/>
      </c>
      <c r="AF275" s="28" t="str">
        <f t="shared" si="67"/>
        <v/>
      </c>
      <c r="AG275" s="29" t="str">
        <f t="shared" si="68"/>
        <v/>
      </c>
      <c r="AH275" s="30" t="str">
        <f t="shared" si="69"/>
        <v/>
      </c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  <c r="AV275" s="6"/>
      <c r="AW275" s="6"/>
    </row>
    <row r="276" spans="2:49" ht="18" customHeight="1" x14ac:dyDescent="0.2">
      <c r="B276" s="106">
        <v>265</v>
      </c>
      <c r="C276" s="153"/>
      <c r="D276" s="184"/>
      <c r="E276" s="184"/>
      <c r="F276" s="184"/>
      <c r="G276" s="165" t="str">
        <f t="shared" si="59"/>
        <v/>
      </c>
      <c r="H276" s="48"/>
      <c r="I276" s="17"/>
      <c r="J276" s="140" t="str">
        <f t="shared" si="60"/>
        <v/>
      </c>
      <c r="K276" s="112"/>
      <c r="L276" s="114"/>
      <c r="M276" s="114"/>
      <c r="N276" s="114"/>
      <c r="O276" s="18" t="str" cm="1">
        <f t="array" ref="O276">IF(K276="","",IF($O$11="Bester",LARGE(K276:N276,1),IF(AND(M276="",N276=""),"",SUM(LARGE(K276:N276,{1;2;3})))))</f>
        <v/>
      </c>
      <c r="P276" s="140" t="str">
        <f t="shared" si="61"/>
        <v/>
      </c>
      <c r="Q276" s="112"/>
      <c r="R276" s="114"/>
      <c r="S276" s="114"/>
      <c r="T276" s="114"/>
      <c r="U276" s="19" t="str" cm="1">
        <f t="array" ref="U276">IF(Q276="","",IF($U$11="Bester",LARGE(Q276:T276,1),IF(AND(S276="",T276=""),"",SUM(LARGE(Q276:T276,{1;2;3})))))</f>
        <v/>
      </c>
      <c r="V276" s="140" t="str">
        <f t="shared" si="62"/>
        <v/>
      </c>
      <c r="W276" s="17"/>
      <c r="X276" s="140" t="str">
        <f t="shared" si="63"/>
        <v/>
      </c>
      <c r="Y276" s="21"/>
      <c r="Z276" s="26" t="str">
        <f t="shared" si="56"/>
        <v/>
      </c>
      <c r="AA276" s="27" t="str">
        <f t="shared" si="57"/>
        <v/>
      </c>
      <c r="AB276" s="27" t="str">
        <f t="shared" si="58"/>
        <v/>
      </c>
      <c r="AC276" s="25" t="str">
        <f t="shared" si="64"/>
        <v/>
      </c>
      <c r="AD276" s="19" t="str">
        <f t="shared" si="65"/>
        <v/>
      </c>
      <c r="AE276" s="142" t="str">
        <f t="shared" si="66"/>
        <v/>
      </c>
      <c r="AF276" s="28" t="str">
        <f t="shared" si="67"/>
        <v/>
      </c>
      <c r="AG276" s="29" t="str">
        <f t="shared" si="68"/>
        <v/>
      </c>
      <c r="AH276" s="30" t="str">
        <f t="shared" si="69"/>
        <v/>
      </c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  <c r="AV276" s="6"/>
      <c r="AW276" s="6"/>
    </row>
    <row r="277" spans="2:49" ht="18" customHeight="1" x14ac:dyDescent="0.2">
      <c r="B277" s="106">
        <v>266</v>
      </c>
      <c r="C277" s="153"/>
      <c r="D277" s="184"/>
      <c r="E277" s="184"/>
      <c r="F277" s="184"/>
      <c r="G277" s="165" t="str">
        <f t="shared" si="59"/>
        <v/>
      </c>
      <c r="H277" s="48"/>
      <c r="I277" s="17"/>
      <c r="J277" s="140" t="str">
        <f t="shared" si="60"/>
        <v/>
      </c>
      <c r="K277" s="112"/>
      <c r="L277" s="114"/>
      <c r="M277" s="114"/>
      <c r="N277" s="114"/>
      <c r="O277" s="18" t="str" cm="1">
        <f t="array" ref="O277">IF(K277="","",IF($O$11="Bester",LARGE(K277:N277,1),IF(AND(M277="",N277=""),"",SUM(LARGE(K277:N277,{1;2;3})))))</f>
        <v/>
      </c>
      <c r="P277" s="140" t="str">
        <f t="shared" si="61"/>
        <v/>
      </c>
      <c r="Q277" s="112"/>
      <c r="R277" s="114"/>
      <c r="S277" s="114"/>
      <c r="T277" s="114"/>
      <c r="U277" s="19" t="str" cm="1">
        <f t="array" ref="U277">IF(Q277="","",IF($U$11="Bester",LARGE(Q277:T277,1),IF(AND(S277="",T277=""),"",SUM(LARGE(Q277:T277,{1;2;3})))))</f>
        <v/>
      </c>
      <c r="V277" s="140" t="str">
        <f t="shared" si="62"/>
        <v/>
      </c>
      <c r="W277" s="17"/>
      <c r="X277" s="140" t="str">
        <f t="shared" si="63"/>
        <v/>
      </c>
      <c r="Y277" s="21"/>
      <c r="Z277" s="26" t="str">
        <f t="shared" si="56"/>
        <v/>
      </c>
      <c r="AA277" s="27" t="str">
        <f t="shared" si="57"/>
        <v/>
      </c>
      <c r="AB277" s="27" t="str">
        <f t="shared" si="58"/>
        <v/>
      </c>
      <c r="AC277" s="25" t="str">
        <f t="shared" si="64"/>
        <v/>
      </c>
      <c r="AD277" s="19" t="str">
        <f t="shared" si="65"/>
        <v/>
      </c>
      <c r="AE277" s="142" t="str">
        <f t="shared" si="66"/>
        <v/>
      </c>
      <c r="AF277" s="28" t="str">
        <f t="shared" si="67"/>
        <v/>
      </c>
      <c r="AG277" s="29" t="str">
        <f t="shared" si="68"/>
        <v/>
      </c>
      <c r="AH277" s="30" t="str">
        <f t="shared" si="69"/>
        <v/>
      </c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  <c r="AV277" s="6"/>
      <c r="AW277" s="6"/>
    </row>
    <row r="278" spans="2:49" ht="18" customHeight="1" x14ac:dyDescent="0.2">
      <c r="B278" s="106">
        <v>267</v>
      </c>
      <c r="C278" s="153"/>
      <c r="D278" s="184"/>
      <c r="E278" s="184"/>
      <c r="F278" s="184"/>
      <c r="G278" s="165" t="str">
        <f t="shared" si="59"/>
        <v/>
      </c>
      <c r="H278" s="48"/>
      <c r="I278" s="17"/>
      <c r="J278" s="140" t="str">
        <f t="shared" si="60"/>
        <v/>
      </c>
      <c r="K278" s="112"/>
      <c r="L278" s="114"/>
      <c r="M278" s="114"/>
      <c r="N278" s="114"/>
      <c r="O278" s="18" t="str" cm="1">
        <f t="array" ref="O278">IF(K278="","",IF($O$11="Bester",LARGE(K278:N278,1),IF(AND(M278="",N278=""),"",SUM(LARGE(K278:N278,{1;2;3})))))</f>
        <v/>
      </c>
      <c r="P278" s="140" t="str">
        <f t="shared" si="61"/>
        <v/>
      </c>
      <c r="Q278" s="112"/>
      <c r="R278" s="114"/>
      <c r="S278" s="114"/>
      <c r="T278" s="114"/>
      <c r="U278" s="19" t="str" cm="1">
        <f t="array" ref="U278">IF(Q278="","",IF($U$11="Bester",LARGE(Q278:T278,1),IF(AND(S278="",T278=""),"",SUM(LARGE(Q278:T278,{1;2;3})))))</f>
        <v/>
      </c>
      <c r="V278" s="140" t="str">
        <f t="shared" si="62"/>
        <v/>
      </c>
      <c r="W278" s="17"/>
      <c r="X278" s="140" t="str">
        <f t="shared" si="63"/>
        <v/>
      </c>
      <c r="Y278" s="21"/>
      <c r="Z278" s="26" t="str">
        <f t="shared" si="56"/>
        <v/>
      </c>
      <c r="AA278" s="27" t="str">
        <f t="shared" si="57"/>
        <v/>
      </c>
      <c r="AB278" s="27" t="str">
        <f t="shared" si="58"/>
        <v/>
      </c>
      <c r="AC278" s="25" t="str">
        <f t="shared" si="64"/>
        <v/>
      </c>
      <c r="AD278" s="19" t="str">
        <f t="shared" si="65"/>
        <v/>
      </c>
      <c r="AE278" s="142" t="str">
        <f t="shared" si="66"/>
        <v/>
      </c>
      <c r="AF278" s="28" t="str">
        <f t="shared" si="67"/>
        <v/>
      </c>
      <c r="AG278" s="29" t="str">
        <f t="shared" si="68"/>
        <v/>
      </c>
      <c r="AH278" s="30" t="str">
        <f t="shared" si="69"/>
        <v/>
      </c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  <c r="AV278" s="6"/>
      <c r="AW278" s="6"/>
    </row>
    <row r="279" spans="2:49" ht="18" customHeight="1" x14ac:dyDescent="0.2">
      <c r="B279" s="106">
        <v>268</v>
      </c>
      <c r="C279" s="153"/>
      <c r="D279" s="184"/>
      <c r="E279" s="184"/>
      <c r="F279" s="184"/>
      <c r="G279" s="165" t="str">
        <f t="shared" si="59"/>
        <v/>
      </c>
      <c r="H279" s="48"/>
      <c r="I279" s="17"/>
      <c r="J279" s="140" t="str">
        <f t="shared" si="60"/>
        <v/>
      </c>
      <c r="K279" s="112"/>
      <c r="L279" s="114"/>
      <c r="M279" s="114"/>
      <c r="N279" s="114"/>
      <c r="O279" s="18" t="str" cm="1">
        <f t="array" ref="O279">IF(K279="","",IF($O$11="Bester",LARGE(K279:N279,1),IF(AND(M279="",N279=""),"",SUM(LARGE(K279:N279,{1;2;3})))))</f>
        <v/>
      </c>
      <c r="P279" s="140" t="str">
        <f t="shared" si="61"/>
        <v/>
      </c>
      <c r="Q279" s="112"/>
      <c r="R279" s="114"/>
      <c r="S279" s="114"/>
      <c r="T279" s="114"/>
      <c r="U279" s="19" t="str" cm="1">
        <f t="array" ref="U279">IF(Q279="","",IF($U$11="Bester",LARGE(Q279:T279,1),IF(AND(S279="",T279=""),"",SUM(LARGE(Q279:T279,{1;2;3})))))</f>
        <v/>
      </c>
      <c r="V279" s="140" t="str">
        <f t="shared" si="62"/>
        <v/>
      </c>
      <c r="W279" s="17"/>
      <c r="X279" s="140" t="str">
        <f t="shared" si="63"/>
        <v/>
      </c>
      <c r="Y279" s="21"/>
      <c r="Z279" s="26" t="str">
        <f t="shared" si="56"/>
        <v/>
      </c>
      <c r="AA279" s="27" t="str">
        <f t="shared" si="57"/>
        <v/>
      </c>
      <c r="AB279" s="27" t="str">
        <f t="shared" si="58"/>
        <v/>
      </c>
      <c r="AC279" s="25" t="str">
        <f t="shared" si="64"/>
        <v/>
      </c>
      <c r="AD279" s="19" t="str">
        <f t="shared" si="65"/>
        <v/>
      </c>
      <c r="AE279" s="142" t="str">
        <f t="shared" si="66"/>
        <v/>
      </c>
      <c r="AF279" s="28" t="str">
        <f t="shared" si="67"/>
        <v/>
      </c>
      <c r="AG279" s="29" t="str">
        <f t="shared" si="68"/>
        <v/>
      </c>
      <c r="AH279" s="30" t="str">
        <f t="shared" si="69"/>
        <v/>
      </c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  <c r="AV279" s="6"/>
      <c r="AW279" s="6"/>
    </row>
    <row r="280" spans="2:49" ht="18" customHeight="1" x14ac:dyDescent="0.2">
      <c r="B280" s="106">
        <v>269</v>
      </c>
      <c r="C280" s="153"/>
      <c r="D280" s="184"/>
      <c r="E280" s="184"/>
      <c r="F280" s="184"/>
      <c r="G280" s="165" t="str">
        <f t="shared" si="59"/>
        <v/>
      </c>
      <c r="H280" s="48"/>
      <c r="I280" s="17"/>
      <c r="J280" s="140" t="str">
        <f t="shared" si="60"/>
        <v/>
      </c>
      <c r="K280" s="112"/>
      <c r="L280" s="114"/>
      <c r="M280" s="114"/>
      <c r="N280" s="114"/>
      <c r="O280" s="18" t="str" cm="1">
        <f t="array" ref="O280">IF(K280="","",IF($O$11="Bester",LARGE(K280:N280,1),IF(AND(M280="",N280=""),"",SUM(LARGE(K280:N280,{1;2;3})))))</f>
        <v/>
      </c>
      <c r="P280" s="140" t="str">
        <f t="shared" si="61"/>
        <v/>
      </c>
      <c r="Q280" s="112"/>
      <c r="R280" s="114"/>
      <c r="S280" s="114"/>
      <c r="T280" s="114"/>
      <c r="U280" s="19" t="str" cm="1">
        <f t="array" ref="U280">IF(Q280="","",IF($U$11="Bester",LARGE(Q280:T280,1),IF(AND(S280="",T280=""),"",SUM(LARGE(Q280:T280,{1;2;3})))))</f>
        <v/>
      </c>
      <c r="V280" s="140" t="str">
        <f t="shared" si="62"/>
        <v/>
      </c>
      <c r="W280" s="17"/>
      <c r="X280" s="140" t="str">
        <f t="shared" si="63"/>
        <v/>
      </c>
      <c r="Y280" s="21"/>
      <c r="Z280" s="26" t="str">
        <f t="shared" si="56"/>
        <v/>
      </c>
      <c r="AA280" s="27" t="str">
        <f t="shared" si="57"/>
        <v/>
      </c>
      <c r="AB280" s="27" t="str">
        <f t="shared" si="58"/>
        <v/>
      </c>
      <c r="AC280" s="25" t="str">
        <f t="shared" si="64"/>
        <v/>
      </c>
      <c r="AD280" s="19" t="str">
        <f t="shared" si="65"/>
        <v/>
      </c>
      <c r="AE280" s="142" t="str">
        <f t="shared" si="66"/>
        <v/>
      </c>
      <c r="AF280" s="28" t="str">
        <f t="shared" si="67"/>
        <v/>
      </c>
      <c r="AG280" s="29" t="str">
        <f t="shared" si="68"/>
        <v/>
      </c>
      <c r="AH280" s="30" t="str">
        <f t="shared" si="69"/>
        <v/>
      </c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  <c r="AV280" s="6"/>
      <c r="AW280" s="6"/>
    </row>
    <row r="281" spans="2:49" ht="18" customHeight="1" x14ac:dyDescent="0.2">
      <c r="B281" s="106">
        <v>270</v>
      </c>
      <c r="C281" s="153"/>
      <c r="D281" s="184"/>
      <c r="E281" s="184"/>
      <c r="F281" s="184"/>
      <c r="G281" s="165" t="str">
        <f t="shared" si="59"/>
        <v/>
      </c>
      <c r="H281" s="48"/>
      <c r="I281" s="17"/>
      <c r="J281" s="140" t="str">
        <f t="shared" si="60"/>
        <v/>
      </c>
      <c r="K281" s="112"/>
      <c r="L281" s="114"/>
      <c r="M281" s="114"/>
      <c r="N281" s="114"/>
      <c r="O281" s="18" t="str" cm="1">
        <f t="array" ref="O281">IF(K281="","",IF($O$11="Bester",LARGE(K281:N281,1),IF(AND(M281="",N281=""),"",SUM(LARGE(K281:N281,{1;2;3})))))</f>
        <v/>
      </c>
      <c r="P281" s="140" t="str">
        <f t="shared" si="61"/>
        <v/>
      </c>
      <c r="Q281" s="112"/>
      <c r="R281" s="114"/>
      <c r="S281" s="114"/>
      <c r="T281" s="114"/>
      <c r="U281" s="19" t="str" cm="1">
        <f t="array" ref="U281">IF(Q281="","",IF($U$11="Bester",LARGE(Q281:T281,1),IF(AND(S281="",T281=""),"",SUM(LARGE(Q281:T281,{1;2;3})))))</f>
        <v/>
      </c>
      <c r="V281" s="140" t="str">
        <f t="shared" si="62"/>
        <v/>
      </c>
      <c r="W281" s="17"/>
      <c r="X281" s="140" t="str">
        <f t="shared" si="63"/>
        <v/>
      </c>
      <c r="Y281" s="21"/>
      <c r="Z281" s="26" t="str">
        <f t="shared" si="56"/>
        <v/>
      </c>
      <c r="AA281" s="27" t="str">
        <f t="shared" si="57"/>
        <v/>
      </c>
      <c r="AB281" s="27" t="str">
        <f t="shared" si="58"/>
        <v/>
      </c>
      <c r="AC281" s="25" t="str">
        <f t="shared" si="64"/>
        <v/>
      </c>
      <c r="AD281" s="19" t="str">
        <f t="shared" si="65"/>
        <v/>
      </c>
      <c r="AE281" s="142" t="str">
        <f t="shared" si="66"/>
        <v/>
      </c>
      <c r="AF281" s="28" t="str">
        <f t="shared" si="67"/>
        <v/>
      </c>
      <c r="AG281" s="29" t="str">
        <f t="shared" si="68"/>
        <v/>
      </c>
      <c r="AH281" s="30" t="str">
        <f t="shared" si="69"/>
        <v/>
      </c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  <c r="AV281" s="6"/>
      <c r="AW281" s="6"/>
    </row>
    <row r="282" spans="2:49" ht="18" customHeight="1" x14ac:dyDescent="0.2">
      <c r="B282" s="106">
        <v>271</v>
      </c>
      <c r="C282" s="153"/>
      <c r="D282" s="184"/>
      <c r="E282" s="184"/>
      <c r="F282" s="184"/>
      <c r="G282" s="165" t="str">
        <f t="shared" si="59"/>
        <v/>
      </c>
      <c r="H282" s="48"/>
      <c r="I282" s="17"/>
      <c r="J282" s="140" t="str">
        <f t="shared" si="60"/>
        <v/>
      </c>
      <c r="K282" s="112"/>
      <c r="L282" s="114"/>
      <c r="M282" s="114"/>
      <c r="N282" s="114"/>
      <c r="O282" s="18" t="str" cm="1">
        <f t="array" ref="O282">IF(K282="","",IF($O$11="Bester",LARGE(K282:N282,1),IF(AND(M282="",N282=""),"",SUM(LARGE(K282:N282,{1;2;3})))))</f>
        <v/>
      </c>
      <c r="P282" s="140" t="str">
        <f t="shared" si="61"/>
        <v/>
      </c>
      <c r="Q282" s="112"/>
      <c r="R282" s="114"/>
      <c r="S282" s="114"/>
      <c r="T282" s="114"/>
      <c r="U282" s="19" t="str" cm="1">
        <f t="array" ref="U282">IF(Q282="","",IF($U$11="Bester",LARGE(Q282:T282,1),IF(AND(S282="",T282=""),"",SUM(LARGE(Q282:T282,{1;2;3})))))</f>
        <v/>
      </c>
      <c r="V282" s="140" t="str">
        <f t="shared" si="62"/>
        <v/>
      </c>
      <c r="W282" s="17"/>
      <c r="X282" s="140" t="str">
        <f t="shared" si="63"/>
        <v/>
      </c>
      <c r="Y282" s="21"/>
      <c r="Z282" s="26" t="str">
        <f t="shared" si="56"/>
        <v/>
      </c>
      <c r="AA282" s="27" t="str">
        <f t="shared" si="57"/>
        <v/>
      </c>
      <c r="AB282" s="27" t="str">
        <f t="shared" si="58"/>
        <v/>
      </c>
      <c r="AC282" s="25" t="str">
        <f t="shared" si="64"/>
        <v/>
      </c>
      <c r="AD282" s="19" t="str">
        <f t="shared" si="65"/>
        <v/>
      </c>
      <c r="AE282" s="142" t="str">
        <f t="shared" si="66"/>
        <v/>
      </c>
      <c r="AF282" s="28" t="str">
        <f t="shared" si="67"/>
        <v/>
      </c>
      <c r="AG282" s="29" t="str">
        <f t="shared" si="68"/>
        <v/>
      </c>
      <c r="AH282" s="30" t="str">
        <f t="shared" si="69"/>
        <v/>
      </c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  <c r="AV282" s="6"/>
      <c r="AW282" s="6"/>
    </row>
    <row r="283" spans="2:49" ht="18" customHeight="1" x14ac:dyDescent="0.2">
      <c r="B283" s="106">
        <v>272</v>
      </c>
      <c r="C283" s="153"/>
      <c r="D283" s="184"/>
      <c r="E283" s="184"/>
      <c r="F283" s="184"/>
      <c r="G283" s="165" t="str">
        <f t="shared" si="59"/>
        <v/>
      </c>
      <c r="H283" s="48"/>
      <c r="I283" s="17"/>
      <c r="J283" s="140" t="str">
        <f t="shared" si="60"/>
        <v/>
      </c>
      <c r="K283" s="112"/>
      <c r="L283" s="114"/>
      <c r="M283" s="114"/>
      <c r="N283" s="114"/>
      <c r="O283" s="18" t="str" cm="1">
        <f t="array" ref="O283">IF(K283="","",IF($O$11="Bester",LARGE(K283:N283,1),IF(AND(M283="",N283=""),"",SUM(LARGE(K283:N283,{1;2;3})))))</f>
        <v/>
      </c>
      <c r="P283" s="140" t="str">
        <f t="shared" si="61"/>
        <v/>
      </c>
      <c r="Q283" s="112"/>
      <c r="R283" s="114"/>
      <c r="S283" s="114"/>
      <c r="T283" s="114"/>
      <c r="U283" s="19" t="str" cm="1">
        <f t="array" ref="U283">IF(Q283="","",IF($U$11="Bester",LARGE(Q283:T283,1),IF(AND(S283="",T283=""),"",SUM(LARGE(Q283:T283,{1;2;3})))))</f>
        <v/>
      </c>
      <c r="V283" s="140" t="str">
        <f t="shared" si="62"/>
        <v/>
      </c>
      <c r="W283" s="17"/>
      <c r="X283" s="140" t="str">
        <f t="shared" si="63"/>
        <v/>
      </c>
      <c r="Y283" s="21"/>
      <c r="Z283" s="26" t="str">
        <f t="shared" si="56"/>
        <v/>
      </c>
      <c r="AA283" s="27" t="str">
        <f t="shared" si="57"/>
        <v/>
      </c>
      <c r="AB283" s="27" t="str">
        <f t="shared" si="58"/>
        <v/>
      </c>
      <c r="AC283" s="25" t="str">
        <f t="shared" si="64"/>
        <v/>
      </c>
      <c r="AD283" s="19" t="str">
        <f t="shared" si="65"/>
        <v/>
      </c>
      <c r="AE283" s="142" t="str">
        <f t="shared" si="66"/>
        <v/>
      </c>
      <c r="AF283" s="28" t="str">
        <f t="shared" si="67"/>
        <v/>
      </c>
      <c r="AG283" s="29" t="str">
        <f t="shared" si="68"/>
        <v/>
      </c>
      <c r="AH283" s="30" t="str">
        <f t="shared" si="69"/>
        <v/>
      </c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  <c r="AV283" s="6"/>
      <c r="AW283" s="6"/>
    </row>
    <row r="284" spans="2:49" ht="18" customHeight="1" x14ac:dyDescent="0.2">
      <c r="B284" s="106">
        <v>273</v>
      </c>
      <c r="C284" s="153"/>
      <c r="D284" s="184"/>
      <c r="E284" s="184"/>
      <c r="F284" s="184"/>
      <c r="G284" s="165" t="str">
        <f t="shared" si="59"/>
        <v/>
      </c>
      <c r="H284" s="48"/>
      <c r="I284" s="17"/>
      <c r="J284" s="140" t="str">
        <f t="shared" si="60"/>
        <v/>
      </c>
      <c r="K284" s="112"/>
      <c r="L284" s="114"/>
      <c r="M284" s="114"/>
      <c r="N284" s="114"/>
      <c r="O284" s="18" t="str" cm="1">
        <f t="array" ref="O284">IF(K284="","",IF($O$11="Bester",LARGE(K284:N284,1),IF(AND(M284="",N284=""),"",SUM(LARGE(K284:N284,{1;2;3})))))</f>
        <v/>
      </c>
      <c r="P284" s="140" t="str">
        <f t="shared" si="61"/>
        <v/>
      </c>
      <c r="Q284" s="112"/>
      <c r="R284" s="114"/>
      <c r="S284" s="114"/>
      <c r="T284" s="114"/>
      <c r="U284" s="19" t="str" cm="1">
        <f t="array" ref="U284">IF(Q284="","",IF($U$11="Bester",LARGE(Q284:T284,1),IF(AND(S284="",T284=""),"",SUM(LARGE(Q284:T284,{1;2;3})))))</f>
        <v/>
      </c>
      <c r="V284" s="140" t="str">
        <f t="shared" si="62"/>
        <v/>
      </c>
      <c r="W284" s="17"/>
      <c r="X284" s="140" t="str">
        <f t="shared" si="63"/>
        <v/>
      </c>
      <c r="Y284" s="21"/>
      <c r="Z284" s="26" t="str">
        <f t="shared" si="56"/>
        <v/>
      </c>
      <c r="AA284" s="27" t="str">
        <f t="shared" si="57"/>
        <v/>
      </c>
      <c r="AB284" s="27" t="str">
        <f t="shared" si="58"/>
        <v/>
      </c>
      <c r="AC284" s="25" t="str">
        <f t="shared" si="64"/>
        <v/>
      </c>
      <c r="AD284" s="19" t="str">
        <f t="shared" si="65"/>
        <v/>
      </c>
      <c r="AE284" s="142" t="str">
        <f t="shared" si="66"/>
        <v/>
      </c>
      <c r="AF284" s="28" t="str">
        <f t="shared" si="67"/>
        <v/>
      </c>
      <c r="AG284" s="29" t="str">
        <f t="shared" si="68"/>
        <v/>
      </c>
      <c r="AH284" s="30" t="str">
        <f t="shared" si="69"/>
        <v/>
      </c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  <c r="AV284" s="6"/>
      <c r="AW284" s="6"/>
    </row>
    <row r="285" spans="2:49" ht="18" customHeight="1" x14ac:dyDescent="0.2">
      <c r="B285" s="106">
        <v>274</v>
      </c>
      <c r="C285" s="153"/>
      <c r="D285" s="184"/>
      <c r="E285" s="184"/>
      <c r="F285" s="184"/>
      <c r="G285" s="165" t="str">
        <f t="shared" si="59"/>
        <v/>
      </c>
      <c r="H285" s="48"/>
      <c r="I285" s="17"/>
      <c r="J285" s="140" t="str">
        <f t="shared" si="60"/>
        <v/>
      </c>
      <c r="K285" s="112"/>
      <c r="L285" s="114"/>
      <c r="M285" s="114"/>
      <c r="N285" s="114"/>
      <c r="O285" s="18" t="str" cm="1">
        <f t="array" ref="O285">IF(K285="","",IF($O$11="Bester",LARGE(K285:N285,1),IF(AND(M285="",N285=""),"",SUM(LARGE(K285:N285,{1;2;3})))))</f>
        <v/>
      </c>
      <c r="P285" s="140" t="str">
        <f t="shared" si="61"/>
        <v/>
      </c>
      <c r="Q285" s="112"/>
      <c r="R285" s="114"/>
      <c r="S285" s="114"/>
      <c r="T285" s="114"/>
      <c r="U285" s="19" t="str" cm="1">
        <f t="array" ref="U285">IF(Q285="","",IF($U$11="Bester",LARGE(Q285:T285,1),IF(AND(S285="",T285=""),"",SUM(LARGE(Q285:T285,{1;2;3})))))</f>
        <v/>
      </c>
      <c r="V285" s="140" t="str">
        <f t="shared" si="62"/>
        <v/>
      </c>
      <c r="W285" s="17"/>
      <c r="X285" s="140" t="str">
        <f t="shared" si="63"/>
        <v/>
      </c>
      <c r="Y285" s="21"/>
      <c r="Z285" s="26" t="str">
        <f t="shared" si="56"/>
        <v/>
      </c>
      <c r="AA285" s="27" t="str">
        <f t="shared" si="57"/>
        <v/>
      </c>
      <c r="AB285" s="27" t="str">
        <f t="shared" si="58"/>
        <v/>
      </c>
      <c r="AC285" s="25" t="str">
        <f t="shared" si="64"/>
        <v/>
      </c>
      <c r="AD285" s="19" t="str">
        <f t="shared" si="65"/>
        <v/>
      </c>
      <c r="AE285" s="142" t="str">
        <f t="shared" si="66"/>
        <v/>
      </c>
      <c r="AF285" s="28" t="str">
        <f t="shared" si="67"/>
        <v/>
      </c>
      <c r="AG285" s="29" t="str">
        <f t="shared" si="68"/>
        <v/>
      </c>
      <c r="AH285" s="30" t="str">
        <f t="shared" si="69"/>
        <v/>
      </c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  <c r="AV285" s="6"/>
      <c r="AW285" s="6"/>
    </row>
    <row r="286" spans="2:49" ht="18" customHeight="1" x14ac:dyDescent="0.2">
      <c r="B286" s="106">
        <v>275</v>
      </c>
      <c r="C286" s="153"/>
      <c r="D286" s="184"/>
      <c r="E286" s="184"/>
      <c r="F286" s="184"/>
      <c r="G286" s="165" t="str">
        <f t="shared" si="59"/>
        <v/>
      </c>
      <c r="H286" s="48"/>
      <c r="I286" s="17"/>
      <c r="J286" s="140" t="str">
        <f t="shared" si="60"/>
        <v/>
      </c>
      <c r="K286" s="112"/>
      <c r="L286" s="114"/>
      <c r="M286" s="114"/>
      <c r="N286" s="114"/>
      <c r="O286" s="18" t="str" cm="1">
        <f t="array" ref="O286">IF(K286="","",IF($O$11="Bester",LARGE(K286:N286,1),IF(AND(M286="",N286=""),"",SUM(LARGE(K286:N286,{1;2;3})))))</f>
        <v/>
      </c>
      <c r="P286" s="140" t="str">
        <f t="shared" si="61"/>
        <v/>
      </c>
      <c r="Q286" s="112"/>
      <c r="R286" s="114"/>
      <c r="S286" s="114"/>
      <c r="T286" s="114"/>
      <c r="U286" s="19" t="str" cm="1">
        <f t="array" ref="U286">IF(Q286="","",IF($U$11="Bester",LARGE(Q286:T286,1),IF(AND(S286="",T286=""),"",SUM(LARGE(Q286:T286,{1;2;3})))))</f>
        <v/>
      </c>
      <c r="V286" s="140" t="str">
        <f t="shared" si="62"/>
        <v/>
      </c>
      <c r="W286" s="17"/>
      <c r="X286" s="140" t="str">
        <f t="shared" si="63"/>
        <v/>
      </c>
      <c r="Y286" s="21"/>
      <c r="Z286" s="26" t="str">
        <f t="shared" si="56"/>
        <v/>
      </c>
      <c r="AA286" s="27" t="str">
        <f t="shared" si="57"/>
        <v/>
      </c>
      <c r="AB286" s="27" t="str">
        <f t="shared" si="58"/>
        <v/>
      </c>
      <c r="AC286" s="25" t="str">
        <f t="shared" si="64"/>
        <v/>
      </c>
      <c r="AD286" s="19" t="str">
        <f t="shared" si="65"/>
        <v/>
      </c>
      <c r="AE286" s="142" t="str">
        <f t="shared" si="66"/>
        <v/>
      </c>
      <c r="AF286" s="28" t="str">
        <f t="shared" si="67"/>
        <v/>
      </c>
      <c r="AG286" s="29" t="str">
        <f t="shared" si="68"/>
        <v/>
      </c>
      <c r="AH286" s="30" t="str">
        <f t="shared" si="69"/>
        <v/>
      </c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  <c r="AV286" s="6"/>
      <c r="AW286" s="6"/>
    </row>
    <row r="287" spans="2:49" ht="18" customHeight="1" x14ac:dyDescent="0.2">
      <c r="B287" s="106">
        <v>276</v>
      </c>
      <c r="C287" s="153"/>
      <c r="D287" s="184"/>
      <c r="E287" s="184"/>
      <c r="F287" s="184"/>
      <c r="G287" s="165" t="str">
        <f t="shared" si="59"/>
        <v/>
      </c>
      <c r="H287" s="48"/>
      <c r="I287" s="17"/>
      <c r="J287" s="140" t="str">
        <f t="shared" si="60"/>
        <v/>
      </c>
      <c r="K287" s="112"/>
      <c r="L287" s="114"/>
      <c r="M287" s="114"/>
      <c r="N287" s="114"/>
      <c r="O287" s="18" t="str" cm="1">
        <f t="array" ref="O287">IF(K287="","",IF($O$11="Bester",LARGE(K287:N287,1),IF(AND(M287="",N287=""),"",SUM(LARGE(K287:N287,{1;2;3})))))</f>
        <v/>
      </c>
      <c r="P287" s="140" t="str">
        <f t="shared" si="61"/>
        <v/>
      </c>
      <c r="Q287" s="112"/>
      <c r="R287" s="114"/>
      <c r="S287" s="114"/>
      <c r="T287" s="114"/>
      <c r="U287" s="19" t="str" cm="1">
        <f t="array" ref="U287">IF(Q287="","",IF($U$11="Bester",LARGE(Q287:T287,1),IF(AND(S287="",T287=""),"",SUM(LARGE(Q287:T287,{1;2;3})))))</f>
        <v/>
      </c>
      <c r="V287" s="140" t="str">
        <f t="shared" si="62"/>
        <v/>
      </c>
      <c r="W287" s="17"/>
      <c r="X287" s="140" t="str">
        <f t="shared" si="63"/>
        <v/>
      </c>
      <c r="Y287" s="21"/>
      <c r="Z287" s="26" t="str">
        <f t="shared" si="56"/>
        <v/>
      </c>
      <c r="AA287" s="27" t="str">
        <f t="shared" si="57"/>
        <v/>
      </c>
      <c r="AB287" s="27" t="str">
        <f t="shared" si="58"/>
        <v/>
      </c>
      <c r="AC287" s="25" t="str">
        <f t="shared" si="64"/>
        <v/>
      </c>
      <c r="AD287" s="19" t="str">
        <f t="shared" si="65"/>
        <v/>
      </c>
      <c r="AE287" s="142" t="str">
        <f t="shared" si="66"/>
        <v/>
      </c>
      <c r="AF287" s="28" t="str">
        <f t="shared" si="67"/>
        <v/>
      </c>
      <c r="AG287" s="29" t="str">
        <f t="shared" si="68"/>
        <v/>
      </c>
      <c r="AH287" s="30" t="str">
        <f t="shared" si="69"/>
        <v/>
      </c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  <c r="AV287" s="6"/>
      <c r="AW287" s="6"/>
    </row>
    <row r="288" spans="2:49" ht="18" customHeight="1" x14ac:dyDescent="0.2">
      <c r="B288" s="106">
        <v>277</v>
      </c>
      <c r="C288" s="153"/>
      <c r="D288" s="184"/>
      <c r="E288" s="184"/>
      <c r="F288" s="184"/>
      <c r="G288" s="165" t="str">
        <f t="shared" si="59"/>
        <v/>
      </c>
      <c r="H288" s="48"/>
      <c r="I288" s="17"/>
      <c r="J288" s="140" t="str">
        <f t="shared" si="60"/>
        <v/>
      </c>
      <c r="K288" s="112"/>
      <c r="L288" s="114"/>
      <c r="M288" s="114"/>
      <c r="N288" s="114"/>
      <c r="O288" s="18" t="str" cm="1">
        <f t="array" ref="O288">IF(K288="","",IF($O$11="Bester",LARGE(K288:N288,1),IF(AND(M288="",N288=""),"",SUM(LARGE(K288:N288,{1;2;3})))))</f>
        <v/>
      </c>
      <c r="P288" s="140" t="str">
        <f t="shared" si="61"/>
        <v/>
      </c>
      <c r="Q288" s="112"/>
      <c r="R288" s="114"/>
      <c r="S288" s="114"/>
      <c r="T288" s="114"/>
      <c r="U288" s="19" t="str" cm="1">
        <f t="array" ref="U288">IF(Q288="","",IF($U$11="Bester",LARGE(Q288:T288,1),IF(AND(S288="",T288=""),"",SUM(LARGE(Q288:T288,{1;2;3})))))</f>
        <v/>
      </c>
      <c r="V288" s="140" t="str">
        <f t="shared" si="62"/>
        <v/>
      </c>
      <c r="W288" s="17"/>
      <c r="X288" s="140" t="str">
        <f t="shared" si="63"/>
        <v/>
      </c>
      <c r="Y288" s="21"/>
      <c r="Z288" s="26" t="str">
        <f t="shared" si="56"/>
        <v/>
      </c>
      <c r="AA288" s="27" t="str">
        <f t="shared" si="57"/>
        <v/>
      </c>
      <c r="AB288" s="27" t="str">
        <f t="shared" si="58"/>
        <v/>
      </c>
      <c r="AC288" s="25" t="str">
        <f t="shared" si="64"/>
        <v/>
      </c>
      <c r="AD288" s="19" t="str">
        <f t="shared" si="65"/>
        <v/>
      </c>
      <c r="AE288" s="142" t="str">
        <f t="shared" si="66"/>
        <v/>
      </c>
      <c r="AF288" s="28" t="str">
        <f t="shared" si="67"/>
        <v/>
      </c>
      <c r="AG288" s="29" t="str">
        <f t="shared" si="68"/>
        <v/>
      </c>
      <c r="AH288" s="30" t="str">
        <f t="shared" si="69"/>
        <v/>
      </c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  <c r="AV288" s="6"/>
      <c r="AW288" s="6"/>
    </row>
    <row r="289" spans="2:49" ht="18" customHeight="1" x14ac:dyDescent="0.2">
      <c r="B289" s="106">
        <v>278</v>
      </c>
      <c r="C289" s="153"/>
      <c r="D289" s="184"/>
      <c r="E289" s="184"/>
      <c r="F289" s="184"/>
      <c r="G289" s="165" t="str">
        <f t="shared" si="59"/>
        <v/>
      </c>
      <c r="H289" s="48"/>
      <c r="I289" s="17"/>
      <c r="J289" s="140" t="str">
        <f t="shared" si="60"/>
        <v/>
      </c>
      <c r="K289" s="112"/>
      <c r="L289" s="114"/>
      <c r="M289" s="114"/>
      <c r="N289" s="114"/>
      <c r="O289" s="18" t="str" cm="1">
        <f t="array" ref="O289">IF(K289="","",IF($O$11="Bester",LARGE(K289:N289,1),IF(AND(M289="",N289=""),"",SUM(LARGE(K289:N289,{1;2;3})))))</f>
        <v/>
      </c>
      <c r="P289" s="140" t="str">
        <f t="shared" si="61"/>
        <v/>
      </c>
      <c r="Q289" s="112"/>
      <c r="R289" s="114"/>
      <c r="S289" s="114"/>
      <c r="T289" s="114"/>
      <c r="U289" s="19" t="str" cm="1">
        <f t="array" ref="U289">IF(Q289="","",IF($U$11="Bester",LARGE(Q289:T289,1),IF(AND(S289="",T289=""),"",SUM(LARGE(Q289:T289,{1;2;3})))))</f>
        <v/>
      </c>
      <c r="V289" s="140" t="str">
        <f t="shared" si="62"/>
        <v/>
      </c>
      <c r="W289" s="17"/>
      <c r="X289" s="140" t="str">
        <f t="shared" si="63"/>
        <v/>
      </c>
      <c r="Y289" s="21"/>
      <c r="Z289" s="26" t="str">
        <f t="shared" si="56"/>
        <v/>
      </c>
      <c r="AA289" s="27" t="str">
        <f t="shared" si="57"/>
        <v/>
      </c>
      <c r="AB289" s="27" t="str">
        <f t="shared" si="58"/>
        <v/>
      </c>
      <c r="AC289" s="25" t="str">
        <f t="shared" si="64"/>
        <v/>
      </c>
      <c r="AD289" s="19" t="str">
        <f t="shared" si="65"/>
        <v/>
      </c>
      <c r="AE289" s="142" t="str">
        <f t="shared" si="66"/>
        <v/>
      </c>
      <c r="AF289" s="28" t="str">
        <f t="shared" si="67"/>
        <v/>
      </c>
      <c r="AG289" s="29" t="str">
        <f t="shared" si="68"/>
        <v/>
      </c>
      <c r="AH289" s="30" t="str">
        <f t="shared" si="69"/>
        <v/>
      </c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  <c r="AV289" s="6"/>
      <c r="AW289" s="6"/>
    </row>
    <row r="290" spans="2:49" ht="18" customHeight="1" x14ac:dyDescent="0.2">
      <c r="B290" s="106">
        <v>279</v>
      </c>
      <c r="C290" s="153"/>
      <c r="D290" s="184"/>
      <c r="E290" s="184"/>
      <c r="F290" s="184"/>
      <c r="G290" s="165" t="str">
        <f t="shared" si="59"/>
        <v/>
      </c>
      <c r="H290" s="48"/>
      <c r="I290" s="17"/>
      <c r="J290" s="140" t="str">
        <f t="shared" si="60"/>
        <v/>
      </c>
      <c r="K290" s="112"/>
      <c r="L290" s="114"/>
      <c r="M290" s="114"/>
      <c r="N290" s="114"/>
      <c r="O290" s="18" t="str" cm="1">
        <f t="array" ref="O290">IF(K290="","",IF($O$11="Bester",LARGE(K290:N290,1),IF(AND(M290="",N290=""),"",SUM(LARGE(K290:N290,{1;2;3})))))</f>
        <v/>
      </c>
      <c r="P290" s="140" t="str">
        <f t="shared" si="61"/>
        <v/>
      </c>
      <c r="Q290" s="112"/>
      <c r="R290" s="114"/>
      <c r="S290" s="114"/>
      <c r="T290" s="114"/>
      <c r="U290" s="19" t="str" cm="1">
        <f t="array" ref="U290">IF(Q290="","",IF($U$11="Bester",LARGE(Q290:T290,1),IF(AND(S290="",T290=""),"",SUM(LARGE(Q290:T290,{1;2;3})))))</f>
        <v/>
      </c>
      <c r="V290" s="140" t="str">
        <f t="shared" si="62"/>
        <v/>
      </c>
      <c r="W290" s="17"/>
      <c r="X290" s="140" t="str">
        <f t="shared" si="63"/>
        <v/>
      </c>
      <c r="Y290" s="21"/>
      <c r="Z290" s="26" t="str">
        <f t="shared" si="56"/>
        <v/>
      </c>
      <c r="AA290" s="27" t="str">
        <f t="shared" si="57"/>
        <v/>
      </c>
      <c r="AB290" s="27" t="str">
        <f t="shared" si="58"/>
        <v/>
      </c>
      <c r="AC290" s="25" t="str">
        <f t="shared" si="64"/>
        <v/>
      </c>
      <c r="AD290" s="19" t="str">
        <f t="shared" si="65"/>
        <v/>
      </c>
      <c r="AE290" s="142" t="str">
        <f t="shared" si="66"/>
        <v/>
      </c>
      <c r="AF290" s="28" t="str">
        <f t="shared" si="67"/>
        <v/>
      </c>
      <c r="AG290" s="29" t="str">
        <f t="shared" si="68"/>
        <v/>
      </c>
      <c r="AH290" s="30" t="str">
        <f t="shared" si="69"/>
        <v/>
      </c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  <c r="AV290" s="6"/>
      <c r="AW290" s="6"/>
    </row>
    <row r="291" spans="2:49" ht="18" customHeight="1" x14ac:dyDescent="0.2">
      <c r="B291" s="106">
        <v>280</v>
      </c>
      <c r="C291" s="153"/>
      <c r="D291" s="184"/>
      <c r="E291" s="184"/>
      <c r="F291" s="184"/>
      <c r="G291" s="165" t="str">
        <f t="shared" si="59"/>
        <v/>
      </c>
      <c r="H291" s="48"/>
      <c r="I291" s="17"/>
      <c r="J291" s="140" t="str">
        <f t="shared" si="60"/>
        <v/>
      </c>
      <c r="K291" s="112"/>
      <c r="L291" s="114"/>
      <c r="M291" s="114"/>
      <c r="N291" s="114"/>
      <c r="O291" s="18" t="str" cm="1">
        <f t="array" ref="O291">IF(K291="","",IF($O$11="Bester",LARGE(K291:N291,1),IF(AND(M291="",N291=""),"",SUM(LARGE(K291:N291,{1;2;3})))))</f>
        <v/>
      </c>
      <c r="P291" s="140" t="str">
        <f t="shared" si="61"/>
        <v/>
      </c>
      <c r="Q291" s="112"/>
      <c r="R291" s="114"/>
      <c r="S291" s="114"/>
      <c r="T291" s="114"/>
      <c r="U291" s="19" t="str" cm="1">
        <f t="array" ref="U291">IF(Q291="","",IF($U$11="Bester",LARGE(Q291:T291,1),IF(AND(S291="",T291=""),"",SUM(LARGE(Q291:T291,{1;2;3})))))</f>
        <v/>
      </c>
      <c r="V291" s="140" t="str">
        <f t="shared" si="62"/>
        <v/>
      </c>
      <c r="W291" s="17"/>
      <c r="X291" s="140" t="str">
        <f t="shared" si="63"/>
        <v/>
      </c>
      <c r="Y291" s="21"/>
      <c r="Z291" s="26" t="str">
        <f t="shared" si="56"/>
        <v/>
      </c>
      <c r="AA291" s="27" t="str">
        <f t="shared" si="57"/>
        <v/>
      </c>
      <c r="AB291" s="27" t="str">
        <f t="shared" si="58"/>
        <v/>
      </c>
      <c r="AC291" s="25" t="str">
        <f t="shared" si="64"/>
        <v/>
      </c>
      <c r="AD291" s="19" t="str">
        <f t="shared" si="65"/>
        <v/>
      </c>
      <c r="AE291" s="142" t="str">
        <f t="shared" si="66"/>
        <v/>
      </c>
      <c r="AF291" s="28" t="str">
        <f t="shared" si="67"/>
        <v/>
      </c>
      <c r="AG291" s="29" t="str">
        <f t="shared" si="68"/>
        <v/>
      </c>
      <c r="AH291" s="30" t="str">
        <f t="shared" si="69"/>
        <v/>
      </c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  <c r="AV291" s="6"/>
      <c r="AW291" s="6"/>
    </row>
    <row r="292" spans="2:49" ht="18" customHeight="1" x14ac:dyDescent="0.2">
      <c r="B292" s="106">
        <v>281</v>
      </c>
      <c r="C292" s="153"/>
      <c r="D292" s="184"/>
      <c r="E292" s="184"/>
      <c r="F292" s="184"/>
      <c r="G292" s="165" t="str">
        <f t="shared" si="59"/>
        <v/>
      </c>
      <c r="H292" s="48"/>
      <c r="I292" s="17"/>
      <c r="J292" s="140" t="str">
        <f t="shared" si="60"/>
        <v/>
      </c>
      <c r="K292" s="112"/>
      <c r="L292" s="114"/>
      <c r="M292" s="114"/>
      <c r="N292" s="114"/>
      <c r="O292" s="18" t="str" cm="1">
        <f t="array" ref="O292">IF(K292="","",IF($O$11="Bester",LARGE(K292:N292,1),IF(AND(M292="",N292=""),"",SUM(LARGE(K292:N292,{1;2;3})))))</f>
        <v/>
      </c>
      <c r="P292" s="140" t="str">
        <f t="shared" si="61"/>
        <v/>
      </c>
      <c r="Q292" s="112"/>
      <c r="R292" s="114"/>
      <c r="S292" s="114"/>
      <c r="T292" s="114"/>
      <c r="U292" s="19" t="str" cm="1">
        <f t="array" ref="U292">IF(Q292="","",IF($U$11="Bester",LARGE(Q292:T292,1),IF(AND(S292="",T292=""),"",SUM(LARGE(Q292:T292,{1;2;3})))))</f>
        <v/>
      </c>
      <c r="V292" s="140" t="str">
        <f t="shared" si="62"/>
        <v/>
      </c>
      <c r="W292" s="17"/>
      <c r="X292" s="140" t="str">
        <f t="shared" si="63"/>
        <v/>
      </c>
      <c r="Y292" s="21"/>
      <c r="Z292" s="26" t="str">
        <f t="shared" si="56"/>
        <v/>
      </c>
      <c r="AA292" s="27" t="str">
        <f t="shared" si="57"/>
        <v/>
      </c>
      <c r="AB292" s="27" t="str">
        <f t="shared" si="58"/>
        <v/>
      </c>
      <c r="AC292" s="25" t="str">
        <f t="shared" si="64"/>
        <v/>
      </c>
      <c r="AD292" s="19" t="str">
        <f t="shared" si="65"/>
        <v/>
      </c>
      <c r="AE292" s="142" t="str">
        <f t="shared" si="66"/>
        <v/>
      </c>
      <c r="AF292" s="28" t="str">
        <f t="shared" si="67"/>
        <v/>
      </c>
      <c r="AG292" s="29" t="str">
        <f t="shared" si="68"/>
        <v/>
      </c>
      <c r="AH292" s="30" t="str">
        <f t="shared" si="69"/>
        <v/>
      </c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  <c r="AV292" s="6"/>
      <c r="AW292" s="6"/>
    </row>
    <row r="293" spans="2:49" ht="18" customHeight="1" x14ac:dyDescent="0.2">
      <c r="B293" s="106">
        <v>282</v>
      </c>
      <c r="C293" s="153"/>
      <c r="D293" s="184"/>
      <c r="E293" s="184"/>
      <c r="F293" s="184"/>
      <c r="G293" s="165" t="str">
        <f t="shared" si="59"/>
        <v/>
      </c>
      <c r="H293" s="48"/>
      <c r="I293" s="17"/>
      <c r="J293" s="140" t="str">
        <f t="shared" si="60"/>
        <v/>
      </c>
      <c r="K293" s="112"/>
      <c r="L293" s="114"/>
      <c r="M293" s="114"/>
      <c r="N293" s="114"/>
      <c r="O293" s="18" t="str" cm="1">
        <f t="array" ref="O293">IF(K293="","",IF($O$11="Bester",LARGE(K293:N293,1),IF(AND(M293="",N293=""),"",SUM(LARGE(K293:N293,{1;2;3})))))</f>
        <v/>
      </c>
      <c r="P293" s="140" t="str">
        <f t="shared" si="61"/>
        <v/>
      </c>
      <c r="Q293" s="112"/>
      <c r="R293" s="114"/>
      <c r="S293" s="114"/>
      <c r="T293" s="114"/>
      <c r="U293" s="19" t="str" cm="1">
        <f t="array" ref="U293">IF(Q293="","",IF($U$11="Bester",LARGE(Q293:T293,1),IF(AND(S293="",T293=""),"",SUM(LARGE(Q293:T293,{1;2;3})))))</f>
        <v/>
      </c>
      <c r="V293" s="140" t="str">
        <f t="shared" si="62"/>
        <v/>
      </c>
      <c r="W293" s="17"/>
      <c r="X293" s="140" t="str">
        <f t="shared" si="63"/>
        <v/>
      </c>
      <c r="Y293" s="21"/>
      <c r="Z293" s="26" t="str">
        <f t="shared" si="56"/>
        <v/>
      </c>
      <c r="AA293" s="27" t="str">
        <f t="shared" si="57"/>
        <v/>
      </c>
      <c r="AB293" s="27" t="str">
        <f t="shared" si="58"/>
        <v/>
      </c>
      <c r="AC293" s="25" t="str">
        <f t="shared" si="64"/>
        <v/>
      </c>
      <c r="AD293" s="19" t="str">
        <f t="shared" si="65"/>
        <v/>
      </c>
      <c r="AE293" s="142" t="str">
        <f t="shared" si="66"/>
        <v/>
      </c>
      <c r="AF293" s="28" t="str">
        <f t="shared" si="67"/>
        <v/>
      </c>
      <c r="AG293" s="29" t="str">
        <f t="shared" si="68"/>
        <v/>
      </c>
      <c r="AH293" s="30" t="str">
        <f t="shared" si="69"/>
        <v/>
      </c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  <c r="AV293" s="6"/>
      <c r="AW293" s="6"/>
    </row>
    <row r="294" spans="2:49" ht="18" customHeight="1" x14ac:dyDescent="0.2">
      <c r="B294" s="106">
        <v>283</v>
      </c>
      <c r="C294" s="153"/>
      <c r="D294" s="184"/>
      <c r="E294" s="184"/>
      <c r="F294" s="184"/>
      <c r="G294" s="165" t="str">
        <f t="shared" si="59"/>
        <v/>
      </c>
      <c r="H294" s="48"/>
      <c r="I294" s="17"/>
      <c r="J294" s="140" t="str">
        <f t="shared" si="60"/>
        <v/>
      </c>
      <c r="K294" s="112"/>
      <c r="L294" s="114"/>
      <c r="M294" s="114"/>
      <c r="N294" s="114"/>
      <c r="O294" s="18" t="str" cm="1">
        <f t="array" ref="O294">IF(K294="","",IF($O$11="Bester",LARGE(K294:N294,1),IF(AND(M294="",N294=""),"",SUM(LARGE(K294:N294,{1;2;3})))))</f>
        <v/>
      </c>
      <c r="P294" s="140" t="str">
        <f t="shared" si="61"/>
        <v/>
      </c>
      <c r="Q294" s="112"/>
      <c r="R294" s="114"/>
      <c r="S294" s="114"/>
      <c r="T294" s="114"/>
      <c r="U294" s="19" t="str" cm="1">
        <f t="array" ref="U294">IF(Q294="","",IF($U$11="Bester",LARGE(Q294:T294,1),IF(AND(S294="",T294=""),"",SUM(LARGE(Q294:T294,{1;2;3})))))</f>
        <v/>
      </c>
      <c r="V294" s="140" t="str">
        <f t="shared" si="62"/>
        <v/>
      </c>
      <c r="W294" s="17"/>
      <c r="X294" s="140" t="str">
        <f t="shared" si="63"/>
        <v/>
      </c>
      <c r="Y294" s="21"/>
      <c r="Z294" s="26" t="str">
        <f t="shared" si="56"/>
        <v/>
      </c>
      <c r="AA294" s="27" t="str">
        <f t="shared" si="57"/>
        <v/>
      </c>
      <c r="AB294" s="27" t="str">
        <f t="shared" si="58"/>
        <v/>
      </c>
      <c r="AC294" s="25" t="str">
        <f t="shared" si="64"/>
        <v/>
      </c>
      <c r="AD294" s="19" t="str">
        <f t="shared" si="65"/>
        <v/>
      </c>
      <c r="AE294" s="142" t="str">
        <f t="shared" si="66"/>
        <v/>
      </c>
      <c r="AF294" s="28" t="str">
        <f t="shared" si="67"/>
        <v/>
      </c>
      <c r="AG294" s="29" t="str">
        <f t="shared" si="68"/>
        <v/>
      </c>
      <c r="AH294" s="30" t="str">
        <f t="shared" si="69"/>
        <v/>
      </c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  <c r="AV294" s="6"/>
      <c r="AW294" s="6"/>
    </row>
    <row r="295" spans="2:49" ht="18" customHeight="1" x14ac:dyDescent="0.2">
      <c r="B295" s="106">
        <v>284</v>
      </c>
      <c r="C295" s="153"/>
      <c r="D295" s="184"/>
      <c r="E295" s="184"/>
      <c r="F295" s="184"/>
      <c r="G295" s="165" t="str">
        <f t="shared" si="59"/>
        <v/>
      </c>
      <c r="H295" s="48"/>
      <c r="I295" s="17"/>
      <c r="J295" s="140" t="str">
        <f t="shared" si="60"/>
        <v/>
      </c>
      <c r="K295" s="112"/>
      <c r="L295" s="114"/>
      <c r="M295" s="114"/>
      <c r="N295" s="114"/>
      <c r="O295" s="18" t="str" cm="1">
        <f t="array" ref="O295">IF(K295="","",IF($O$11="Bester",LARGE(K295:N295,1),IF(AND(M295="",N295=""),"",SUM(LARGE(K295:N295,{1;2;3})))))</f>
        <v/>
      </c>
      <c r="P295" s="140" t="str">
        <f t="shared" si="61"/>
        <v/>
      </c>
      <c r="Q295" s="112"/>
      <c r="R295" s="114"/>
      <c r="S295" s="114"/>
      <c r="T295" s="114"/>
      <c r="U295" s="19" t="str" cm="1">
        <f t="array" ref="U295">IF(Q295="","",IF($U$11="Bester",LARGE(Q295:T295,1),IF(AND(S295="",T295=""),"",SUM(LARGE(Q295:T295,{1;2;3})))))</f>
        <v/>
      </c>
      <c r="V295" s="140" t="str">
        <f t="shared" si="62"/>
        <v/>
      </c>
      <c r="W295" s="17"/>
      <c r="X295" s="140" t="str">
        <f t="shared" si="63"/>
        <v/>
      </c>
      <c r="Y295" s="21"/>
      <c r="Z295" s="26" t="str">
        <f t="shared" si="56"/>
        <v/>
      </c>
      <c r="AA295" s="27" t="str">
        <f t="shared" si="57"/>
        <v/>
      </c>
      <c r="AB295" s="27" t="str">
        <f t="shared" si="58"/>
        <v/>
      </c>
      <c r="AC295" s="25" t="str">
        <f t="shared" si="64"/>
        <v/>
      </c>
      <c r="AD295" s="19" t="str">
        <f t="shared" si="65"/>
        <v/>
      </c>
      <c r="AE295" s="142" t="str">
        <f t="shared" si="66"/>
        <v/>
      </c>
      <c r="AF295" s="28" t="str">
        <f t="shared" si="67"/>
        <v/>
      </c>
      <c r="AG295" s="29" t="str">
        <f t="shared" si="68"/>
        <v/>
      </c>
      <c r="AH295" s="30" t="str">
        <f t="shared" si="69"/>
        <v/>
      </c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  <c r="AV295" s="6"/>
      <c r="AW295" s="6"/>
    </row>
    <row r="296" spans="2:49" ht="18" customHeight="1" x14ac:dyDescent="0.2">
      <c r="B296" s="106">
        <v>285</v>
      </c>
      <c r="C296" s="153"/>
      <c r="D296" s="184"/>
      <c r="E296" s="184"/>
      <c r="F296" s="184"/>
      <c r="G296" s="165" t="str">
        <f t="shared" si="59"/>
        <v/>
      </c>
      <c r="H296" s="48"/>
      <c r="I296" s="17"/>
      <c r="J296" s="140" t="str">
        <f t="shared" si="60"/>
        <v/>
      </c>
      <c r="K296" s="112"/>
      <c r="L296" s="114"/>
      <c r="M296" s="114"/>
      <c r="N296" s="114"/>
      <c r="O296" s="18" t="str" cm="1">
        <f t="array" ref="O296">IF(K296="","",IF($O$11="Bester",LARGE(K296:N296,1),IF(AND(M296="",N296=""),"",SUM(LARGE(K296:N296,{1;2;3})))))</f>
        <v/>
      </c>
      <c r="P296" s="140" t="str">
        <f t="shared" si="61"/>
        <v/>
      </c>
      <c r="Q296" s="112"/>
      <c r="R296" s="114"/>
      <c r="S296" s="114"/>
      <c r="T296" s="114"/>
      <c r="U296" s="19" t="str" cm="1">
        <f t="array" ref="U296">IF(Q296="","",IF($U$11="Bester",LARGE(Q296:T296,1),IF(AND(S296="",T296=""),"",SUM(LARGE(Q296:T296,{1;2;3})))))</f>
        <v/>
      </c>
      <c r="V296" s="140" t="str">
        <f t="shared" si="62"/>
        <v/>
      </c>
      <c r="W296" s="17"/>
      <c r="X296" s="140" t="str">
        <f t="shared" si="63"/>
        <v/>
      </c>
      <c r="Y296" s="21"/>
      <c r="Z296" s="26" t="str">
        <f t="shared" si="56"/>
        <v/>
      </c>
      <c r="AA296" s="27" t="str">
        <f t="shared" si="57"/>
        <v/>
      </c>
      <c r="AB296" s="27" t="str">
        <f t="shared" si="58"/>
        <v/>
      </c>
      <c r="AC296" s="25" t="str">
        <f t="shared" si="64"/>
        <v/>
      </c>
      <c r="AD296" s="19" t="str">
        <f t="shared" si="65"/>
        <v/>
      </c>
      <c r="AE296" s="142" t="str">
        <f t="shared" si="66"/>
        <v/>
      </c>
      <c r="AF296" s="28" t="str">
        <f t="shared" si="67"/>
        <v/>
      </c>
      <c r="AG296" s="29" t="str">
        <f t="shared" si="68"/>
        <v/>
      </c>
      <c r="AH296" s="30" t="str">
        <f t="shared" si="69"/>
        <v/>
      </c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  <c r="AV296" s="6"/>
      <c r="AW296" s="6"/>
    </row>
    <row r="297" spans="2:49" ht="18" customHeight="1" x14ac:dyDescent="0.2">
      <c r="B297" s="106">
        <v>286</v>
      </c>
      <c r="C297" s="153"/>
      <c r="D297" s="184"/>
      <c r="E297" s="184"/>
      <c r="F297" s="184"/>
      <c r="G297" s="165" t="str">
        <f t="shared" si="59"/>
        <v/>
      </c>
      <c r="H297" s="48"/>
      <c r="I297" s="17"/>
      <c r="J297" s="140" t="str">
        <f t="shared" si="60"/>
        <v/>
      </c>
      <c r="K297" s="112"/>
      <c r="L297" s="114"/>
      <c r="M297" s="114"/>
      <c r="N297" s="114"/>
      <c r="O297" s="18" t="str" cm="1">
        <f t="array" ref="O297">IF(K297="","",IF($O$11="Bester",LARGE(K297:N297,1),IF(AND(M297="",N297=""),"",SUM(LARGE(K297:N297,{1;2;3})))))</f>
        <v/>
      </c>
      <c r="P297" s="140" t="str">
        <f t="shared" si="61"/>
        <v/>
      </c>
      <c r="Q297" s="112"/>
      <c r="R297" s="114"/>
      <c r="S297" s="114"/>
      <c r="T297" s="114"/>
      <c r="U297" s="19" t="str" cm="1">
        <f t="array" ref="U297">IF(Q297="","",IF($U$11="Bester",LARGE(Q297:T297,1),IF(AND(S297="",T297=""),"",SUM(LARGE(Q297:T297,{1;2;3})))))</f>
        <v/>
      </c>
      <c r="V297" s="140" t="str">
        <f t="shared" si="62"/>
        <v/>
      </c>
      <c r="W297" s="17"/>
      <c r="X297" s="140" t="str">
        <f t="shared" si="63"/>
        <v/>
      </c>
      <c r="Y297" s="21"/>
      <c r="Z297" s="26" t="str">
        <f t="shared" si="56"/>
        <v/>
      </c>
      <c r="AA297" s="27" t="str">
        <f t="shared" si="57"/>
        <v/>
      </c>
      <c r="AB297" s="27" t="str">
        <f t="shared" si="58"/>
        <v/>
      </c>
      <c r="AC297" s="25" t="str">
        <f t="shared" si="64"/>
        <v/>
      </c>
      <c r="AD297" s="19" t="str">
        <f t="shared" si="65"/>
        <v/>
      </c>
      <c r="AE297" s="142" t="str">
        <f t="shared" si="66"/>
        <v/>
      </c>
      <c r="AF297" s="28" t="str">
        <f t="shared" si="67"/>
        <v/>
      </c>
      <c r="AG297" s="29" t="str">
        <f t="shared" si="68"/>
        <v/>
      </c>
      <c r="AH297" s="30" t="str">
        <f t="shared" si="69"/>
        <v/>
      </c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  <c r="AV297" s="6"/>
      <c r="AW297" s="6"/>
    </row>
    <row r="298" spans="2:49" ht="18" customHeight="1" x14ac:dyDescent="0.2">
      <c r="B298" s="106">
        <v>287</v>
      </c>
      <c r="C298" s="153"/>
      <c r="D298" s="184"/>
      <c r="E298" s="184"/>
      <c r="F298" s="184"/>
      <c r="G298" s="165" t="str">
        <f t="shared" si="59"/>
        <v/>
      </c>
      <c r="H298" s="48"/>
      <c r="I298" s="17"/>
      <c r="J298" s="140" t="str">
        <f t="shared" si="60"/>
        <v/>
      </c>
      <c r="K298" s="112"/>
      <c r="L298" s="114"/>
      <c r="M298" s="114"/>
      <c r="N298" s="114"/>
      <c r="O298" s="18" t="str" cm="1">
        <f t="array" ref="O298">IF(K298="","",IF($O$11="Bester",LARGE(K298:N298,1),IF(AND(M298="",N298=""),"",SUM(LARGE(K298:N298,{1;2;3})))))</f>
        <v/>
      </c>
      <c r="P298" s="140" t="str">
        <f t="shared" si="61"/>
        <v/>
      </c>
      <c r="Q298" s="112"/>
      <c r="R298" s="114"/>
      <c r="S298" s="114"/>
      <c r="T298" s="114"/>
      <c r="U298" s="19" t="str" cm="1">
        <f t="array" ref="U298">IF(Q298="","",IF($U$11="Bester",LARGE(Q298:T298,1),IF(AND(S298="",T298=""),"",SUM(LARGE(Q298:T298,{1;2;3})))))</f>
        <v/>
      </c>
      <c r="V298" s="140" t="str">
        <f t="shared" si="62"/>
        <v/>
      </c>
      <c r="W298" s="17"/>
      <c r="X298" s="140" t="str">
        <f t="shared" si="63"/>
        <v/>
      </c>
      <c r="Y298" s="21"/>
      <c r="Z298" s="26" t="str">
        <f t="shared" si="56"/>
        <v/>
      </c>
      <c r="AA298" s="27" t="str">
        <f t="shared" si="57"/>
        <v/>
      </c>
      <c r="AB298" s="27" t="str">
        <f t="shared" si="58"/>
        <v/>
      </c>
      <c r="AC298" s="25" t="str">
        <f t="shared" si="64"/>
        <v/>
      </c>
      <c r="AD298" s="19" t="str">
        <f t="shared" si="65"/>
        <v/>
      </c>
      <c r="AE298" s="142" t="str">
        <f t="shared" si="66"/>
        <v/>
      </c>
      <c r="AF298" s="28" t="str">
        <f t="shared" si="67"/>
        <v/>
      </c>
      <c r="AG298" s="29" t="str">
        <f t="shared" si="68"/>
        <v/>
      </c>
      <c r="AH298" s="30" t="str">
        <f t="shared" si="69"/>
        <v/>
      </c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  <c r="AV298" s="6"/>
      <c r="AW298" s="6"/>
    </row>
    <row r="299" spans="2:49" ht="18" customHeight="1" x14ac:dyDescent="0.2">
      <c r="B299" s="106">
        <v>288</v>
      </c>
      <c r="C299" s="153"/>
      <c r="D299" s="184"/>
      <c r="E299" s="184"/>
      <c r="F299" s="184"/>
      <c r="G299" s="165" t="str">
        <f t="shared" si="59"/>
        <v/>
      </c>
      <c r="H299" s="48"/>
      <c r="I299" s="17"/>
      <c r="J299" s="140" t="str">
        <f t="shared" si="60"/>
        <v/>
      </c>
      <c r="K299" s="112"/>
      <c r="L299" s="114"/>
      <c r="M299" s="114"/>
      <c r="N299" s="114"/>
      <c r="O299" s="18" t="str" cm="1">
        <f t="array" ref="O299">IF(K299="","",IF($O$11="Bester",LARGE(K299:N299,1),IF(AND(M299="",N299=""),"",SUM(LARGE(K299:N299,{1;2;3})))))</f>
        <v/>
      </c>
      <c r="P299" s="140" t="str">
        <f t="shared" si="61"/>
        <v/>
      </c>
      <c r="Q299" s="112"/>
      <c r="R299" s="114"/>
      <c r="S299" s="114"/>
      <c r="T299" s="114"/>
      <c r="U299" s="19" t="str" cm="1">
        <f t="array" ref="U299">IF(Q299="","",IF($U$11="Bester",LARGE(Q299:T299,1),IF(AND(S299="",T299=""),"",SUM(LARGE(Q299:T299,{1;2;3})))))</f>
        <v/>
      </c>
      <c r="V299" s="140" t="str">
        <f t="shared" si="62"/>
        <v/>
      </c>
      <c r="W299" s="17"/>
      <c r="X299" s="140" t="str">
        <f t="shared" si="63"/>
        <v/>
      </c>
      <c r="Y299" s="21"/>
      <c r="Z299" s="26" t="str">
        <f t="shared" si="56"/>
        <v/>
      </c>
      <c r="AA299" s="27" t="str">
        <f t="shared" si="57"/>
        <v/>
      </c>
      <c r="AB299" s="27" t="str">
        <f t="shared" si="58"/>
        <v/>
      </c>
      <c r="AC299" s="25" t="str">
        <f t="shared" si="64"/>
        <v/>
      </c>
      <c r="AD299" s="19" t="str">
        <f t="shared" si="65"/>
        <v/>
      </c>
      <c r="AE299" s="142" t="str">
        <f t="shared" si="66"/>
        <v/>
      </c>
      <c r="AF299" s="28" t="str">
        <f t="shared" si="67"/>
        <v/>
      </c>
      <c r="AG299" s="29" t="str">
        <f t="shared" si="68"/>
        <v/>
      </c>
      <c r="AH299" s="30" t="str">
        <f t="shared" si="69"/>
        <v/>
      </c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  <c r="AV299" s="6"/>
      <c r="AW299" s="6"/>
    </row>
    <row r="300" spans="2:49" ht="18" customHeight="1" x14ac:dyDescent="0.2">
      <c r="B300" s="106">
        <v>289</v>
      </c>
      <c r="C300" s="153"/>
      <c r="D300" s="184"/>
      <c r="E300" s="184"/>
      <c r="F300" s="184"/>
      <c r="G300" s="165" t="str">
        <f t="shared" si="59"/>
        <v/>
      </c>
      <c r="H300" s="48"/>
      <c r="I300" s="17"/>
      <c r="J300" s="140" t="str">
        <f t="shared" si="60"/>
        <v/>
      </c>
      <c r="K300" s="112"/>
      <c r="L300" s="114"/>
      <c r="M300" s="114"/>
      <c r="N300" s="114"/>
      <c r="O300" s="18" t="str" cm="1">
        <f t="array" ref="O300">IF(K300="","",IF($O$11="Bester",LARGE(K300:N300,1),IF(AND(M300="",N300=""),"",SUM(LARGE(K300:N300,{1;2;3})))))</f>
        <v/>
      </c>
      <c r="P300" s="140" t="str">
        <f t="shared" si="61"/>
        <v/>
      </c>
      <c r="Q300" s="112"/>
      <c r="R300" s="114"/>
      <c r="S300" s="114"/>
      <c r="T300" s="114"/>
      <c r="U300" s="19" t="str" cm="1">
        <f t="array" ref="U300">IF(Q300="","",IF($U$11="Bester",LARGE(Q300:T300,1),IF(AND(S300="",T300=""),"",SUM(LARGE(Q300:T300,{1;2;3})))))</f>
        <v/>
      </c>
      <c r="V300" s="140" t="str">
        <f t="shared" si="62"/>
        <v/>
      </c>
      <c r="W300" s="17"/>
      <c r="X300" s="140" t="str">
        <f t="shared" si="63"/>
        <v/>
      </c>
      <c r="Y300" s="21"/>
      <c r="Z300" s="26" t="str">
        <f t="shared" si="56"/>
        <v/>
      </c>
      <c r="AA300" s="27" t="str">
        <f t="shared" si="57"/>
        <v/>
      </c>
      <c r="AB300" s="27" t="str">
        <f t="shared" si="58"/>
        <v/>
      </c>
      <c r="AC300" s="25" t="str">
        <f t="shared" si="64"/>
        <v/>
      </c>
      <c r="AD300" s="19" t="str">
        <f t="shared" si="65"/>
        <v/>
      </c>
      <c r="AE300" s="142" t="str">
        <f t="shared" si="66"/>
        <v/>
      </c>
      <c r="AF300" s="28" t="str">
        <f t="shared" si="67"/>
        <v/>
      </c>
      <c r="AG300" s="29" t="str">
        <f t="shared" si="68"/>
        <v/>
      </c>
      <c r="AH300" s="30" t="str">
        <f t="shared" si="69"/>
        <v/>
      </c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  <c r="AV300" s="6"/>
      <c r="AW300" s="6"/>
    </row>
    <row r="301" spans="2:49" ht="18" customHeight="1" x14ac:dyDescent="0.2">
      <c r="B301" s="106">
        <v>290</v>
      </c>
      <c r="C301" s="153"/>
      <c r="D301" s="184"/>
      <c r="E301" s="184"/>
      <c r="F301" s="184"/>
      <c r="G301" s="165" t="str">
        <f t="shared" si="59"/>
        <v/>
      </c>
      <c r="H301" s="48"/>
      <c r="I301" s="17"/>
      <c r="J301" s="140" t="str">
        <f t="shared" si="60"/>
        <v/>
      </c>
      <c r="K301" s="112"/>
      <c r="L301" s="114"/>
      <c r="M301" s="114"/>
      <c r="N301" s="114"/>
      <c r="O301" s="18" t="str" cm="1">
        <f t="array" ref="O301">IF(K301="","",IF($O$11="Bester",LARGE(K301:N301,1),IF(AND(M301="",N301=""),"",SUM(LARGE(K301:N301,{1;2;3})))))</f>
        <v/>
      </c>
      <c r="P301" s="140" t="str">
        <f t="shared" si="61"/>
        <v/>
      </c>
      <c r="Q301" s="112"/>
      <c r="R301" s="114"/>
      <c r="S301" s="114"/>
      <c r="T301" s="114"/>
      <c r="U301" s="19" t="str" cm="1">
        <f t="array" ref="U301">IF(Q301="","",IF($U$11="Bester",LARGE(Q301:T301,1),IF(AND(S301="",T301=""),"",SUM(LARGE(Q301:T301,{1;2;3})))))</f>
        <v/>
      </c>
      <c r="V301" s="140" t="str">
        <f t="shared" si="62"/>
        <v/>
      </c>
      <c r="W301" s="17"/>
      <c r="X301" s="140" t="str">
        <f t="shared" si="63"/>
        <v/>
      </c>
      <c r="Y301" s="21"/>
      <c r="Z301" s="26" t="str">
        <f t="shared" si="56"/>
        <v/>
      </c>
      <c r="AA301" s="27" t="str">
        <f t="shared" si="57"/>
        <v/>
      </c>
      <c r="AB301" s="27" t="str">
        <f t="shared" si="58"/>
        <v/>
      </c>
      <c r="AC301" s="25" t="str">
        <f t="shared" si="64"/>
        <v/>
      </c>
      <c r="AD301" s="19" t="str">
        <f t="shared" si="65"/>
        <v/>
      </c>
      <c r="AE301" s="142" t="str">
        <f t="shared" si="66"/>
        <v/>
      </c>
      <c r="AF301" s="28" t="str">
        <f t="shared" si="67"/>
        <v/>
      </c>
      <c r="AG301" s="29" t="str">
        <f t="shared" si="68"/>
        <v/>
      </c>
      <c r="AH301" s="30" t="str">
        <f t="shared" si="69"/>
        <v/>
      </c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  <c r="AV301" s="6"/>
      <c r="AW301" s="6"/>
    </row>
    <row r="302" spans="2:49" ht="18" customHeight="1" x14ac:dyDescent="0.2">
      <c r="B302" s="106">
        <v>291</v>
      </c>
      <c r="C302" s="153"/>
      <c r="D302" s="184"/>
      <c r="E302" s="184"/>
      <c r="F302" s="184"/>
      <c r="G302" s="165" t="str">
        <f t="shared" si="59"/>
        <v/>
      </c>
      <c r="H302" s="48"/>
      <c r="I302" s="17"/>
      <c r="J302" s="140" t="str">
        <f t="shared" si="60"/>
        <v/>
      </c>
      <c r="K302" s="112"/>
      <c r="L302" s="114"/>
      <c r="M302" s="114"/>
      <c r="N302" s="114"/>
      <c r="O302" s="18" t="str" cm="1">
        <f t="array" ref="O302">IF(K302="","",IF($O$11="Bester",LARGE(K302:N302,1),IF(AND(M302="",N302=""),"",SUM(LARGE(K302:N302,{1;2;3})))))</f>
        <v/>
      </c>
      <c r="P302" s="140" t="str">
        <f t="shared" si="61"/>
        <v/>
      </c>
      <c r="Q302" s="112"/>
      <c r="R302" s="114"/>
      <c r="S302" s="114"/>
      <c r="T302" s="114"/>
      <c r="U302" s="19" t="str" cm="1">
        <f t="array" ref="U302">IF(Q302="","",IF($U$11="Bester",LARGE(Q302:T302,1),IF(AND(S302="",T302=""),"",SUM(LARGE(Q302:T302,{1;2;3})))))</f>
        <v/>
      </c>
      <c r="V302" s="140" t="str">
        <f t="shared" si="62"/>
        <v/>
      </c>
      <c r="W302" s="17"/>
      <c r="X302" s="140" t="str">
        <f t="shared" si="63"/>
        <v/>
      </c>
      <c r="Y302" s="21"/>
      <c r="Z302" s="26" t="str">
        <f t="shared" si="56"/>
        <v/>
      </c>
      <c r="AA302" s="27" t="str">
        <f t="shared" si="57"/>
        <v/>
      </c>
      <c r="AB302" s="27" t="str">
        <f t="shared" si="58"/>
        <v/>
      </c>
      <c r="AC302" s="25" t="str">
        <f t="shared" si="64"/>
        <v/>
      </c>
      <c r="AD302" s="19" t="str">
        <f t="shared" si="65"/>
        <v/>
      </c>
      <c r="AE302" s="142" t="str">
        <f t="shared" si="66"/>
        <v/>
      </c>
      <c r="AF302" s="28" t="str">
        <f t="shared" si="67"/>
        <v/>
      </c>
      <c r="AG302" s="29" t="str">
        <f t="shared" si="68"/>
        <v/>
      </c>
      <c r="AH302" s="30" t="str">
        <f t="shared" si="69"/>
        <v/>
      </c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  <c r="AV302" s="6"/>
      <c r="AW302" s="6"/>
    </row>
    <row r="303" spans="2:49" ht="18" customHeight="1" x14ac:dyDescent="0.2">
      <c r="B303" s="106">
        <v>292</v>
      </c>
      <c r="C303" s="153"/>
      <c r="D303" s="184"/>
      <c r="E303" s="184"/>
      <c r="F303" s="184"/>
      <c r="G303" s="165" t="str">
        <f t="shared" si="59"/>
        <v/>
      </c>
      <c r="H303" s="48"/>
      <c r="I303" s="17"/>
      <c r="J303" s="140" t="str">
        <f t="shared" si="60"/>
        <v/>
      </c>
      <c r="K303" s="112"/>
      <c r="L303" s="114"/>
      <c r="M303" s="114"/>
      <c r="N303" s="114"/>
      <c r="O303" s="18" t="str" cm="1">
        <f t="array" ref="O303">IF(K303="","",IF($O$11="Bester",LARGE(K303:N303,1),IF(AND(M303="",N303=""),"",SUM(LARGE(K303:N303,{1;2;3})))))</f>
        <v/>
      </c>
      <c r="P303" s="140" t="str">
        <f t="shared" si="61"/>
        <v/>
      </c>
      <c r="Q303" s="112"/>
      <c r="R303" s="114"/>
      <c r="S303" s="114"/>
      <c r="T303" s="114"/>
      <c r="U303" s="19" t="str" cm="1">
        <f t="array" ref="U303">IF(Q303="","",IF($U$11="Bester",LARGE(Q303:T303,1),IF(AND(S303="",T303=""),"",SUM(LARGE(Q303:T303,{1;2;3})))))</f>
        <v/>
      </c>
      <c r="V303" s="140" t="str">
        <f t="shared" si="62"/>
        <v/>
      </c>
      <c r="W303" s="17"/>
      <c r="X303" s="140" t="str">
        <f t="shared" si="63"/>
        <v/>
      </c>
      <c r="Y303" s="21"/>
      <c r="Z303" s="26" t="str">
        <f t="shared" si="56"/>
        <v/>
      </c>
      <c r="AA303" s="27" t="str">
        <f t="shared" si="57"/>
        <v/>
      </c>
      <c r="AB303" s="27" t="str">
        <f t="shared" si="58"/>
        <v/>
      </c>
      <c r="AC303" s="25" t="str">
        <f t="shared" si="64"/>
        <v/>
      </c>
      <c r="AD303" s="19" t="str">
        <f t="shared" si="65"/>
        <v/>
      </c>
      <c r="AE303" s="142" t="str">
        <f t="shared" si="66"/>
        <v/>
      </c>
      <c r="AF303" s="28" t="str">
        <f t="shared" si="67"/>
        <v/>
      </c>
      <c r="AG303" s="29" t="str">
        <f t="shared" si="68"/>
        <v/>
      </c>
      <c r="AH303" s="30" t="str">
        <f t="shared" si="69"/>
        <v/>
      </c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  <c r="AV303" s="6"/>
      <c r="AW303" s="6"/>
    </row>
    <row r="304" spans="2:49" ht="18" customHeight="1" x14ac:dyDescent="0.2">
      <c r="B304" s="106">
        <v>293</v>
      </c>
      <c r="C304" s="153"/>
      <c r="D304" s="184"/>
      <c r="E304" s="184"/>
      <c r="F304" s="184"/>
      <c r="G304" s="165" t="str">
        <f t="shared" si="59"/>
        <v/>
      </c>
      <c r="H304" s="48"/>
      <c r="I304" s="17"/>
      <c r="J304" s="140" t="str">
        <f t="shared" si="60"/>
        <v/>
      </c>
      <c r="K304" s="112"/>
      <c r="L304" s="114"/>
      <c r="M304" s="114"/>
      <c r="N304" s="114"/>
      <c r="O304" s="18" t="str" cm="1">
        <f t="array" ref="O304">IF(K304="","",IF($O$11="Bester",LARGE(K304:N304,1),IF(AND(M304="",N304=""),"",SUM(LARGE(K304:N304,{1;2;3})))))</f>
        <v/>
      </c>
      <c r="P304" s="140" t="str">
        <f t="shared" si="61"/>
        <v/>
      </c>
      <c r="Q304" s="112"/>
      <c r="R304" s="114"/>
      <c r="S304" s="114"/>
      <c r="T304" s="114"/>
      <c r="U304" s="19" t="str" cm="1">
        <f t="array" ref="U304">IF(Q304="","",IF($U$11="Bester",LARGE(Q304:T304,1),IF(AND(S304="",T304=""),"",SUM(LARGE(Q304:T304,{1;2;3})))))</f>
        <v/>
      </c>
      <c r="V304" s="140" t="str">
        <f t="shared" si="62"/>
        <v/>
      </c>
      <c r="W304" s="17"/>
      <c r="X304" s="140" t="str">
        <f t="shared" si="63"/>
        <v/>
      </c>
      <c r="Y304" s="21"/>
      <c r="Z304" s="26" t="str">
        <f t="shared" si="56"/>
        <v/>
      </c>
      <c r="AA304" s="27" t="str">
        <f t="shared" si="57"/>
        <v/>
      </c>
      <c r="AB304" s="27" t="str">
        <f t="shared" si="58"/>
        <v/>
      </c>
      <c r="AC304" s="25" t="str">
        <f t="shared" si="64"/>
        <v/>
      </c>
      <c r="AD304" s="19" t="str">
        <f t="shared" si="65"/>
        <v/>
      </c>
      <c r="AE304" s="142" t="str">
        <f t="shared" si="66"/>
        <v/>
      </c>
      <c r="AF304" s="28" t="str">
        <f t="shared" si="67"/>
        <v/>
      </c>
      <c r="AG304" s="29" t="str">
        <f t="shared" si="68"/>
        <v/>
      </c>
      <c r="AH304" s="30" t="str">
        <f t="shared" si="69"/>
        <v/>
      </c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  <c r="AV304" s="6"/>
      <c r="AW304" s="6"/>
    </row>
    <row r="305" spans="2:49" ht="18" customHeight="1" x14ac:dyDescent="0.2">
      <c r="B305" s="106">
        <v>294</v>
      </c>
      <c r="C305" s="153"/>
      <c r="D305" s="184"/>
      <c r="E305" s="184"/>
      <c r="F305" s="184"/>
      <c r="G305" s="165" t="str">
        <f t="shared" si="59"/>
        <v/>
      </c>
      <c r="H305" s="48"/>
      <c r="I305" s="17"/>
      <c r="J305" s="140" t="str">
        <f t="shared" si="60"/>
        <v/>
      </c>
      <c r="K305" s="112"/>
      <c r="L305" s="114"/>
      <c r="M305" s="114"/>
      <c r="N305" s="114"/>
      <c r="O305" s="18" t="str" cm="1">
        <f t="array" ref="O305">IF(K305="","",IF($O$11="Bester",LARGE(K305:N305,1),IF(AND(M305="",N305=""),"",SUM(LARGE(K305:N305,{1;2;3})))))</f>
        <v/>
      </c>
      <c r="P305" s="140" t="str">
        <f t="shared" si="61"/>
        <v/>
      </c>
      <c r="Q305" s="112"/>
      <c r="R305" s="114"/>
      <c r="S305" s="114"/>
      <c r="T305" s="114"/>
      <c r="U305" s="19" t="str" cm="1">
        <f t="array" ref="U305">IF(Q305="","",IF($U$11="Bester",LARGE(Q305:T305,1),IF(AND(S305="",T305=""),"",SUM(LARGE(Q305:T305,{1;2;3})))))</f>
        <v/>
      </c>
      <c r="V305" s="140" t="str">
        <f t="shared" si="62"/>
        <v/>
      </c>
      <c r="W305" s="17"/>
      <c r="X305" s="140" t="str">
        <f t="shared" si="63"/>
        <v/>
      </c>
      <c r="Y305" s="21"/>
      <c r="Z305" s="26" t="str">
        <f t="shared" si="56"/>
        <v/>
      </c>
      <c r="AA305" s="27" t="str">
        <f t="shared" si="57"/>
        <v/>
      </c>
      <c r="AB305" s="27" t="str">
        <f t="shared" si="58"/>
        <v/>
      </c>
      <c r="AC305" s="25" t="str">
        <f t="shared" si="64"/>
        <v/>
      </c>
      <c r="AD305" s="19" t="str">
        <f t="shared" si="65"/>
        <v/>
      </c>
      <c r="AE305" s="142" t="str">
        <f t="shared" si="66"/>
        <v/>
      </c>
      <c r="AF305" s="28" t="str">
        <f t="shared" si="67"/>
        <v/>
      </c>
      <c r="AG305" s="29" t="str">
        <f t="shared" si="68"/>
        <v/>
      </c>
      <c r="AH305" s="30" t="str">
        <f t="shared" si="69"/>
        <v/>
      </c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  <c r="AV305" s="6"/>
      <c r="AW305" s="6"/>
    </row>
    <row r="306" spans="2:49" ht="18" customHeight="1" x14ac:dyDescent="0.2">
      <c r="B306" s="106">
        <v>295</v>
      </c>
      <c r="C306" s="153"/>
      <c r="D306" s="184"/>
      <c r="E306" s="184"/>
      <c r="F306" s="184"/>
      <c r="G306" s="165" t="str">
        <f t="shared" si="59"/>
        <v/>
      </c>
      <c r="H306" s="48"/>
      <c r="I306" s="17"/>
      <c r="J306" s="140" t="str">
        <f t="shared" si="60"/>
        <v/>
      </c>
      <c r="K306" s="112"/>
      <c r="L306" s="114"/>
      <c r="M306" s="114"/>
      <c r="N306" s="114"/>
      <c r="O306" s="18" t="str" cm="1">
        <f t="array" ref="O306">IF(K306="","",IF($O$11="Bester",LARGE(K306:N306,1),IF(AND(M306="",N306=""),"",SUM(LARGE(K306:N306,{1;2;3})))))</f>
        <v/>
      </c>
      <c r="P306" s="140" t="str">
        <f t="shared" si="61"/>
        <v/>
      </c>
      <c r="Q306" s="112"/>
      <c r="R306" s="114"/>
      <c r="S306" s="114"/>
      <c r="T306" s="114"/>
      <c r="U306" s="19" t="str" cm="1">
        <f t="array" ref="U306">IF(Q306="","",IF($U$11="Bester",LARGE(Q306:T306,1),IF(AND(S306="",T306=""),"",SUM(LARGE(Q306:T306,{1;2;3})))))</f>
        <v/>
      </c>
      <c r="V306" s="140" t="str">
        <f t="shared" si="62"/>
        <v/>
      </c>
      <c r="W306" s="17"/>
      <c r="X306" s="140" t="str">
        <f t="shared" si="63"/>
        <v/>
      </c>
      <c r="Y306" s="21"/>
      <c r="Z306" s="26" t="str">
        <f t="shared" si="56"/>
        <v/>
      </c>
      <c r="AA306" s="27" t="str">
        <f t="shared" si="57"/>
        <v/>
      </c>
      <c r="AB306" s="27" t="str">
        <f t="shared" si="58"/>
        <v/>
      </c>
      <c r="AC306" s="25" t="str">
        <f t="shared" si="64"/>
        <v/>
      </c>
      <c r="AD306" s="19" t="str">
        <f t="shared" si="65"/>
        <v/>
      </c>
      <c r="AE306" s="142" t="str">
        <f t="shared" si="66"/>
        <v/>
      </c>
      <c r="AF306" s="28" t="str">
        <f t="shared" si="67"/>
        <v/>
      </c>
      <c r="AG306" s="29" t="str">
        <f t="shared" si="68"/>
        <v/>
      </c>
      <c r="AH306" s="30" t="str">
        <f t="shared" si="69"/>
        <v/>
      </c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  <c r="AV306" s="6"/>
      <c r="AW306" s="6"/>
    </row>
    <row r="307" spans="2:49" ht="18" customHeight="1" x14ac:dyDescent="0.2">
      <c r="B307" s="106">
        <v>296</v>
      </c>
      <c r="C307" s="153"/>
      <c r="D307" s="184"/>
      <c r="E307" s="184"/>
      <c r="F307" s="184"/>
      <c r="G307" s="165" t="str">
        <f t="shared" si="59"/>
        <v/>
      </c>
      <c r="H307" s="48"/>
      <c r="I307" s="17"/>
      <c r="J307" s="140" t="str">
        <f t="shared" si="60"/>
        <v/>
      </c>
      <c r="K307" s="112"/>
      <c r="L307" s="114"/>
      <c r="M307" s="114"/>
      <c r="N307" s="114"/>
      <c r="O307" s="18" t="str" cm="1">
        <f t="array" ref="O307">IF(K307="","",IF($O$11="Bester",LARGE(K307:N307,1),IF(AND(M307="",N307=""),"",SUM(LARGE(K307:N307,{1;2;3})))))</f>
        <v/>
      </c>
      <c r="P307" s="140" t="str">
        <f t="shared" si="61"/>
        <v/>
      </c>
      <c r="Q307" s="112"/>
      <c r="R307" s="114"/>
      <c r="S307" s="114"/>
      <c r="T307" s="114"/>
      <c r="U307" s="19" t="str" cm="1">
        <f t="array" ref="U307">IF(Q307="","",IF($U$11="Bester",LARGE(Q307:T307,1),IF(AND(S307="",T307=""),"",SUM(LARGE(Q307:T307,{1;2;3})))))</f>
        <v/>
      </c>
      <c r="V307" s="140" t="str">
        <f t="shared" si="62"/>
        <v/>
      </c>
      <c r="W307" s="17"/>
      <c r="X307" s="140" t="str">
        <f t="shared" si="63"/>
        <v/>
      </c>
      <c r="Y307" s="21"/>
      <c r="Z307" s="26" t="str">
        <f t="shared" si="56"/>
        <v/>
      </c>
      <c r="AA307" s="27" t="str">
        <f t="shared" si="57"/>
        <v/>
      </c>
      <c r="AB307" s="27" t="str">
        <f t="shared" si="58"/>
        <v/>
      </c>
      <c r="AC307" s="25" t="str">
        <f t="shared" si="64"/>
        <v/>
      </c>
      <c r="AD307" s="19" t="str">
        <f t="shared" si="65"/>
        <v/>
      </c>
      <c r="AE307" s="142" t="str">
        <f t="shared" si="66"/>
        <v/>
      </c>
      <c r="AF307" s="28" t="str">
        <f t="shared" si="67"/>
        <v/>
      </c>
      <c r="AG307" s="29" t="str">
        <f t="shared" si="68"/>
        <v/>
      </c>
      <c r="AH307" s="30" t="str">
        <f t="shared" si="69"/>
        <v/>
      </c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  <c r="AV307" s="6"/>
      <c r="AW307" s="6"/>
    </row>
    <row r="308" spans="2:49" ht="18" customHeight="1" x14ac:dyDescent="0.2">
      <c r="B308" s="106">
        <v>297</v>
      </c>
      <c r="C308" s="153"/>
      <c r="D308" s="184"/>
      <c r="E308" s="184"/>
      <c r="F308" s="184"/>
      <c r="G308" s="165" t="str">
        <f t="shared" si="59"/>
        <v/>
      </c>
      <c r="H308" s="48"/>
      <c r="I308" s="17"/>
      <c r="J308" s="140" t="str">
        <f t="shared" si="60"/>
        <v/>
      </c>
      <c r="K308" s="112"/>
      <c r="L308" s="114"/>
      <c r="M308" s="114"/>
      <c r="N308" s="114"/>
      <c r="O308" s="18" t="str" cm="1">
        <f t="array" ref="O308">IF(K308="","",IF($O$11="Bester",LARGE(K308:N308,1),IF(AND(M308="",N308=""),"",SUM(LARGE(K308:N308,{1;2;3})))))</f>
        <v/>
      </c>
      <c r="P308" s="140" t="str">
        <f t="shared" si="61"/>
        <v/>
      </c>
      <c r="Q308" s="112"/>
      <c r="R308" s="114"/>
      <c r="S308" s="114"/>
      <c r="T308" s="114"/>
      <c r="U308" s="19" t="str" cm="1">
        <f t="array" ref="U308">IF(Q308="","",IF($U$11="Bester",LARGE(Q308:T308,1),IF(AND(S308="",T308=""),"",SUM(LARGE(Q308:T308,{1;2;3})))))</f>
        <v/>
      </c>
      <c r="V308" s="140" t="str">
        <f t="shared" si="62"/>
        <v/>
      </c>
      <c r="W308" s="17"/>
      <c r="X308" s="140" t="str">
        <f t="shared" si="63"/>
        <v/>
      </c>
      <c r="Y308" s="21"/>
      <c r="Z308" s="26" t="str">
        <f t="shared" si="56"/>
        <v/>
      </c>
      <c r="AA308" s="27" t="str">
        <f t="shared" si="57"/>
        <v/>
      </c>
      <c r="AB308" s="27" t="str">
        <f t="shared" si="58"/>
        <v/>
      </c>
      <c r="AC308" s="25" t="str">
        <f t="shared" si="64"/>
        <v/>
      </c>
      <c r="AD308" s="19" t="str">
        <f t="shared" si="65"/>
        <v/>
      </c>
      <c r="AE308" s="142" t="str">
        <f t="shared" si="66"/>
        <v/>
      </c>
      <c r="AF308" s="28" t="str">
        <f t="shared" si="67"/>
        <v/>
      </c>
      <c r="AG308" s="29" t="str">
        <f t="shared" si="68"/>
        <v/>
      </c>
      <c r="AH308" s="30" t="str">
        <f t="shared" si="69"/>
        <v/>
      </c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  <c r="AV308" s="6"/>
      <c r="AW308" s="6"/>
    </row>
    <row r="309" spans="2:49" ht="18" customHeight="1" x14ac:dyDescent="0.2">
      <c r="B309" s="106">
        <v>298</v>
      </c>
      <c r="C309" s="153"/>
      <c r="D309" s="184"/>
      <c r="E309" s="184"/>
      <c r="F309" s="184"/>
      <c r="G309" s="165" t="str">
        <f t="shared" si="59"/>
        <v/>
      </c>
      <c r="H309" s="48"/>
      <c r="I309" s="17"/>
      <c r="J309" s="140" t="str">
        <f t="shared" si="60"/>
        <v/>
      </c>
      <c r="K309" s="112"/>
      <c r="L309" s="114"/>
      <c r="M309" s="114"/>
      <c r="N309" s="114"/>
      <c r="O309" s="18" t="str" cm="1">
        <f t="array" ref="O309">IF(K309="","",IF($O$11="Bester",LARGE(K309:N309,1),IF(AND(M309="",N309=""),"",SUM(LARGE(K309:N309,{1;2;3})))))</f>
        <v/>
      </c>
      <c r="P309" s="140" t="str">
        <f t="shared" si="61"/>
        <v/>
      </c>
      <c r="Q309" s="112"/>
      <c r="R309" s="114"/>
      <c r="S309" s="114"/>
      <c r="T309" s="114"/>
      <c r="U309" s="19" t="str" cm="1">
        <f t="array" ref="U309">IF(Q309="","",IF($U$11="Bester",LARGE(Q309:T309,1),IF(AND(S309="",T309=""),"",SUM(LARGE(Q309:T309,{1;2;3})))))</f>
        <v/>
      </c>
      <c r="V309" s="140" t="str">
        <f t="shared" si="62"/>
        <v/>
      </c>
      <c r="W309" s="17"/>
      <c r="X309" s="140" t="str">
        <f t="shared" si="63"/>
        <v/>
      </c>
      <c r="Y309" s="21"/>
      <c r="Z309" s="26" t="str">
        <f t="shared" si="56"/>
        <v/>
      </c>
      <c r="AA309" s="27" t="str">
        <f t="shared" si="57"/>
        <v/>
      </c>
      <c r="AB309" s="27" t="str">
        <f t="shared" si="58"/>
        <v/>
      </c>
      <c r="AC309" s="25" t="str">
        <f t="shared" si="64"/>
        <v/>
      </c>
      <c r="AD309" s="19" t="str">
        <f t="shared" si="65"/>
        <v/>
      </c>
      <c r="AE309" s="142" t="str">
        <f t="shared" si="66"/>
        <v/>
      </c>
      <c r="AF309" s="28" t="str">
        <f t="shared" si="67"/>
        <v/>
      </c>
      <c r="AG309" s="29" t="str">
        <f t="shared" si="68"/>
        <v/>
      </c>
      <c r="AH309" s="30" t="str">
        <f t="shared" si="69"/>
        <v/>
      </c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  <c r="AV309" s="6"/>
      <c r="AW309" s="6"/>
    </row>
    <row r="310" spans="2:49" ht="18" customHeight="1" x14ac:dyDescent="0.2">
      <c r="B310" s="106">
        <v>299</v>
      </c>
      <c r="C310" s="153"/>
      <c r="D310" s="184"/>
      <c r="E310" s="184"/>
      <c r="F310" s="184"/>
      <c r="G310" s="165" t="str">
        <f t="shared" si="59"/>
        <v/>
      </c>
      <c r="H310" s="48"/>
      <c r="I310" s="17"/>
      <c r="J310" s="140" t="str">
        <f t="shared" si="60"/>
        <v/>
      </c>
      <c r="K310" s="112"/>
      <c r="L310" s="114"/>
      <c r="M310" s="114"/>
      <c r="N310" s="114"/>
      <c r="O310" s="18" t="str" cm="1">
        <f t="array" ref="O310">IF(K310="","",IF($O$11="Bester",LARGE(K310:N310,1),IF(AND(M310="",N310=""),"",SUM(LARGE(K310:N310,{1;2;3})))))</f>
        <v/>
      </c>
      <c r="P310" s="140" t="str">
        <f t="shared" si="61"/>
        <v/>
      </c>
      <c r="Q310" s="112"/>
      <c r="R310" s="114"/>
      <c r="S310" s="114"/>
      <c r="T310" s="114"/>
      <c r="U310" s="19" t="str" cm="1">
        <f t="array" ref="U310">IF(Q310="","",IF($U$11="Bester",LARGE(Q310:T310,1),IF(AND(S310="",T310=""),"",SUM(LARGE(Q310:T310,{1;2;3})))))</f>
        <v/>
      </c>
      <c r="V310" s="140" t="str">
        <f t="shared" si="62"/>
        <v/>
      </c>
      <c r="W310" s="17"/>
      <c r="X310" s="140" t="str">
        <f t="shared" si="63"/>
        <v/>
      </c>
      <c r="Y310" s="21"/>
      <c r="Z310" s="26" t="str">
        <f t="shared" si="56"/>
        <v/>
      </c>
      <c r="AA310" s="27" t="str">
        <f t="shared" si="57"/>
        <v/>
      </c>
      <c r="AB310" s="27" t="str">
        <f t="shared" si="58"/>
        <v/>
      </c>
      <c r="AC310" s="25" t="str">
        <f t="shared" si="64"/>
        <v/>
      </c>
      <c r="AD310" s="19" t="str">
        <f t="shared" si="65"/>
        <v/>
      </c>
      <c r="AE310" s="142" t="str">
        <f t="shared" si="66"/>
        <v/>
      </c>
      <c r="AF310" s="28" t="str">
        <f t="shared" si="67"/>
        <v/>
      </c>
      <c r="AG310" s="29" t="str">
        <f t="shared" si="68"/>
        <v/>
      </c>
      <c r="AH310" s="30" t="str">
        <f t="shared" si="69"/>
        <v/>
      </c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  <c r="AV310" s="6"/>
      <c r="AW310" s="6"/>
    </row>
    <row r="311" spans="2:49" ht="18" customHeight="1" x14ac:dyDescent="0.2">
      <c r="B311" s="106">
        <v>300</v>
      </c>
      <c r="C311" s="153"/>
      <c r="D311" s="184"/>
      <c r="E311" s="184"/>
      <c r="F311" s="184"/>
      <c r="G311" s="165" t="str">
        <f t="shared" si="59"/>
        <v/>
      </c>
      <c r="H311" s="48"/>
      <c r="I311" s="17"/>
      <c r="J311" s="140" t="str">
        <f t="shared" si="60"/>
        <v/>
      </c>
      <c r="K311" s="112"/>
      <c r="L311" s="114"/>
      <c r="M311" s="114"/>
      <c r="N311" s="114"/>
      <c r="O311" s="18" t="str" cm="1">
        <f t="array" ref="O311">IF(K311="","",IF($O$11="Bester",LARGE(K311:N311,1),IF(AND(M311="",N311=""),"",SUM(LARGE(K311:N311,{1;2;3})))))</f>
        <v/>
      </c>
      <c r="P311" s="140" t="str">
        <f t="shared" si="61"/>
        <v/>
      </c>
      <c r="Q311" s="112"/>
      <c r="R311" s="114"/>
      <c r="S311" s="114"/>
      <c r="T311" s="114"/>
      <c r="U311" s="19" t="str" cm="1">
        <f t="array" ref="U311">IF(Q311="","",IF($U$11="Bester",LARGE(Q311:T311,1),IF(AND(S311="",T311=""),"",SUM(LARGE(Q311:T311,{1;2;3})))))</f>
        <v/>
      </c>
      <c r="V311" s="140" t="str">
        <f t="shared" si="62"/>
        <v/>
      </c>
      <c r="W311" s="17"/>
      <c r="X311" s="140" t="str">
        <f t="shared" si="63"/>
        <v/>
      </c>
      <c r="Y311" s="21"/>
      <c r="Z311" s="26" t="str">
        <f t="shared" si="56"/>
        <v/>
      </c>
      <c r="AA311" s="27" t="str">
        <f t="shared" si="57"/>
        <v/>
      </c>
      <c r="AB311" s="27" t="str">
        <f t="shared" si="58"/>
        <v/>
      </c>
      <c r="AC311" s="25" t="str">
        <f t="shared" si="64"/>
        <v/>
      </c>
      <c r="AD311" s="19" t="str">
        <f t="shared" si="65"/>
        <v/>
      </c>
      <c r="AE311" s="142" t="str">
        <f t="shared" si="66"/>
        <v/>
      </c>
      <c r="AF311" s="28" t="str">
        <f t="shared" si="67"/>
        <v/>
      </c>
      <c r="AG311" s="29" t="str">
        <f t="shared" si="68"/>
        <v/>
      </c>
      <c r="AH311" s="30" t="str">
        <f t="shared" si="69"/>
        <v/>
      </c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  <c r="AV311" s="6"/>
      <c r="AW311" s="6"/>
    </row>
    <row r="312" spans="2:49" ht="18" customHeight="1" x14ac:dyDescent="0.2">
      <c r="B312" s="106">
        <v>301</v>
      </c>
      <c r="C312" s="153"/>
      <c r="D312" s="184"/>
      <c r="E312" s="184"/>
      <c r="F312" s="184"/>
      <c r="G312" s="165" t="str">
        <f t="shared" si="59"/>
        <v/>
      </c>
      <c r="H312" s="48"/>
      <c r="I312" s="17"/>
      <c r="J312" s="140" t="str">
        <f t="shared" si="60"/>
        <v/>
      </c>
      <c r="K312" s="112"/>
      <c r="L312" s="114"/>
      <c r="M312" s="114"/>
      <c r="N312" s="114"/>
      <c r="O312" s="18" t="str" cm="1">
        <f t="array" ref="O312">IF(K312="","",IF($O$11="Bester",LARGE(K312:N312,1),IF(AND(M312="",N312=""),"",SUM(LARGE(K312:N312,{1;2;3})))))</f>
        <v/>
      </c>
      <c r="P312" s="140" t="str">
        <f t="shared" si="61"/>
        <v/>
      </c>
      <c r="Q312" s="112"/>
      <c r="R312" s="114"/>
      <c r="S312" s="114"/>
      <c r="T312" s="114"/>
      <c r="U312" s="19" t="str" cm="1">
        <f t="array" ref="U312">IF(Q312="","",IF($U$11="Bester",LARGE(Q312:T312,1),IF(AND(S312="",T312=""),"",SUM(LARGE(Q312:T312,{1;2;3})))))</f>
        <v/>
      </c>
      <c r="V312" s="140" t="str">
        <f t="shared" si="62"/>
        <v/>
      </c>
      <c r="W312" s="17"/>
      <c r="X312" s="140" t="str">
        <f t="shared" si="63"/>
        <v/>
      </c>
      <c r="Y312" s="21"/>
      <c r="Z312" s="26" t="str">
        <f t="shared" si="56"/>
        <v/>
      </c>
      <c r="AA312" s="27" t="str">
        <f t="shared" si="57"/>
        <v/>
      </c>
      <c r="AB312" s="27" t="str">
        <f t="shared" si="58"/>
        <v/>
      </c>
      <c r="AC312" s="25" t="str">
        <f t="shared" si="64"/>
        <v/>
      </c>
      <c r="AD312" s="19" t="str">
        <f t="shared" si="65"/>
        <v/>
      </c>
      <c r="AE312" s="142" t="str">
        <f t="shared" si="66"/>
        <v/>
      </c>
      <c r="AF312" s="28" t="str">
        <f t="shared" si="67"/>
        <v/>
      </c>
      <c r="AG312" s="29" t="str">
        <f t="shared" si="68"/>
        <v/>
      </c>
      <c r="AH312" s="30" t="str">
        <f t="shared" si="69"/>
        <v/>
      </c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  <c r="AV312" s="6"/>
      <c r="AW312" s="6"/>
    </row>
    <row r="313" spans="2:49" ht="18" customHeight="1" x14ac:dyDescent="0.2">
      <c r="B313" s="106">
        <v>302</v>
      </c>
      <c r="C313" s="153"/>
      <c r="D313" s="184"/>
      <c r="E313" s="184"/>
      <c r="F313" s="184"/>
      <c r="G313" s="165" t="str">
        <f t="shared" si="59"/>
        <v/>
      </c>
      <c r="H313" s="48"/>
      <c r="I313" s="17"/>
      <c r="J313" s="140" t="str">
        <f t="shared" si="60"/>
        <v/>
      </c>
      <c r="K313" s="112"/>
      <c r="L313" s="114"/>
      <c r="M313" s="114"/>
      <c r="N313" s="114"/>
      <c r="O313" s="18" t="str" cm="1">
        <f t="array" ref="O313">IF(K313="","",IF($O$11="Bester",LARGE(K313:N313,1),IF(AND(M313="",N313=""),"",SUM(LARGE(K313:N313,{1;2;3})))))</f>
        <v/>
      </c>
      <c r="P313" s="140" t="str">
        <f t="shared" si="61"/>
        <v/>
      </c>
      <c r="Q313" s="112"/>
      <c r="R313" s="114"/>
      <c r="S313" s="114"/>
      <c r="T313" s="114"/>
      <c r="U313" s="19" t="str" cm="1">
        <f t="array" ref="U313">IF(Q313="","",IF($U$11="Bester",LARGE(Q313:T313,1),IF(AND(S313="",T313=""),"",SUM(LARGE(Q313:T313,{1;2;3})))))</f>
        <v/>
      </c>
      <c r="V313" s="140" t="str">
        <f t="shared" si="62"/>
        <v/>
      </c>
      <c r="W313" s="17"/>
      <c r="X313" s="140" t="str">
        <f t="shared" si="63"/>
        <v/>
      </c>
      <c r="Y313" s="21"/>
      <c r="Z313" s="26" t="str">
        <f t="shared" si="56"/>
        <v/>
      </c>
      <c r="AA313" s="27" t="str">
        <f t="shared" si="57"/>
        <v/>
      </c>
      <c r="AB313" s="27" t="str">
        <f t="shared" si="58"/>
        <v/>
      </c>
      <c r="AC313" s="25" t="str">
        <f t="shared" si="64"/>
        <v/>
      </c>
      <c r="AD313" s="19" t="str">
        <f t="shared" si="65"/>
        <v/>
      </c>
      <c r="AE313" s="142" t="str">
        <f t="shared" si="66"/>
        <v/>
      </c>
      <c r="AF313" s="28" t="str">
        <f t="shared" si="67"/>
        <v/>
      </c>
      <c r="AG313" s="29" t="str">
        <f t="shared" si="68"/>
        <v/>
      </c>
      <c r="AH313" s="30" t="str">
        <f t="shared" si="69"/>
        <v/>
      </c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  <c r="AV313" s="6"/>
      <c r="AW313" s="6"/>
    </row>
    <row r="314" spans="2:49" ht="18" customHeight="1" x14ac:dyDescent="0.2">
      <c r="B314" s="106">
        <v>303</v>
      </c>
      <c r="C314" s="153"/>
      <c r="D314" s="184"/>
      <c r="E314" s="184"/>
      <c r="F314" s="184"/>
      <c r="G314" s="165" t="str">
        <f t="shared" si="59"/>
        <v/>
      </c>
      <c r="H314" s="48"/>
      <c r="I314" s="17"/>
      <c r="J314" s="140" t="str">
        <f t="shared" si="60"/>
        <v/>
      </c>
      <c r="K314" s="112"/>
      <c r="L314" s="114"/>
      <c r="M314" s="114"/>
      <c r="N314" s="114"/>
      <c r="O314" s="18" t="str" cm="1">
        <f t="array" ref="O314">IF(K314="","",IF($O$11="Bester",LARGE(K314:N314,1),IF(AND(M314="",N314=""),"",SUM(LARGE(K314:N314,{1;2;3})))))</f>
        <v/>
      </c>
      <c r="P314" s="140" t="str">
        <f t="shared" si="61"/>
        <v/>
      </c>
      <c r="Q314" s="112"/>
      <c r="R314" s="114"/>
      <c r="S314" s="114"/>
      <c r="T314" s="114"/>
      <c r="U314" s="19" t="str" cm="1">
        <f t="array" ref="U314">IF(Q314="","",IF($U$11="Bester",LARGE(Q314:T314,1),IF(AND(S314="",T314=""),"",SUM(LARGE(Q314:T314,{1;2;3})))))</f>
        <v/>
      </c>
      <c r="V314" s="140" t="str">
        <f t="shared" si="62"/>
        <v/>
      </c>
      <c r="W314" s="17"/>
      <c r="X314" s="140" t="str">
        <f t="shared" si="63"/>
        <v/>
      </c>
      <c r="Y314" s="21"/>
      <c r="Z314" s="26" t="str">
        <f t="shared" si="56"/>
        <v/>
      </c>
      <c r="AA314" s="27" t="str">
        <f t="shared" si="57"/>
        <v/>
      </c>
      <c r="AB314" s="27" t="str">
        <f t="shared" si="58"/>
        <v/>
      </c>
      <c r="AC314" s="25" t="str">
        <f t="shared" si="64"/>
        <v/>
      </c>
      <c r="AD314" s="19" t="str">
        <f t="shared" si="65"/>
        <v/>
      </c>
      <c r="AE314" s="142" t="str">
        <f t="shared" si="66"/>
        <v/>
      </c>
      <c r="AF314" s="28" t="str">
        <f t="shared" si="67"/>
        <v/>
      </c>
      <c r="AG314" s="29" t="str">
        <f t="shared" si="68"/>
        <v/>
      </c>
      <c r="AH314" s="30" t="str">
        <f t="shared" si="69"/>
        <v/>
      </c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  <c r="AV314" s="6"/>
      <c r="AW314" s="6"/>
    </row>
    <row r="315" spans="2:49" ht="18" customHeight="1" x14ac:dyDescent="0.2">
      <c r="B315" s="106">
        <v>304</v>
      </c>
      <c r="C315" s="153"/>
      <c r="D315" s="184"/>
      <c r="E315" s="184"/>
      <c r="F315" s="184"/>
      <c r="G315" s="165" t="str">
        <f t="shared" si="59"/>
        <v/>
      </c>
      <c r="H315" s="48"/>
      <c r="I315" s="17"/>
      <c r="J315" s="140" t="str">
        <f t="shared" si="60"/>
        <v/>
      </c>
      <c r="K315" s="112"/>
      <c r="L315" s="114"/>
      <c r="M315" s="114"/>
      <c r="N315" s="114"/>
      <c r="O315" s="18" t="str" cm="1">
        <f t="array" ref="O315">IF(K315="","",IF($O$11="Bester",LARGE(K315:N315,1),IF(AND(M315="",N315=""),"",SUM(LARGE(K315:N315,{1;2;3})))))</f>
        <v/>
      </c>
      <c r="P315" s="140" t="str">
        <f t="shared" si="61"/>
        <v/>
      </c>
      <c r="Q315" s="112"/>
      <c r="R315" s="114"/>
      <c r="S315" s="114"/>
      <c r="T315" s="114"/>
      <c r="U315" s="19" t="str" cm="1">
        <f t="array" ref="U315">IF(Q315="","",IF($U$11="Bester",LARGE(Q315:T315,1),IF(AND(S315="",T315=""),"",SUM(LARGE(Q315:T315,{1;2;3})))))</f>
        <v/>
      </c>
      <c r="V315" s="140" t="str">
        <f t="shared" si="62"/>
        <v/>
      </c>
      <c r="W315" s="17"/>
      <c r="X315" s="140" t="str">
        <f t="shared" si="63"/>
        <v/>
      </c>
      <c r="Y315" s="21"/>
      <c r="Z315" s="26" t="str">
        <f t="shared" si="56"/>
        <v/>
      </c>
      <c r="AA315" s="27" t="str">
        <f t="shared" si="57"/>
        <v/>
      </c>
      <c r="AB315" s="27" t="str">
        <f t="shared" si="58"/>
        <v/>
      </c>
      <c r="AC315" s="25" t="str">
        <f t="shared" si="64"/>
        <v/>
      </c>
      <c r="AD315" s="19" t="str">
        <f t="shared" si="65"/>
        <v/>
      </c>
      <c r="AE315" s="142" t="str">
        <f t="shared" si="66"/>
        <v/>
      </c>
      <c r="AF315" s="28" t="str">
        <f t="shared" si="67"/>
        <v/>
      </c>
      <c r="AG315" s="29" t="str">
        <f t="shared" si="68"/>
        <v/>
      </c>
      <c r="AH315" s="30" t="str">
        <f t="shared" si="69"/>
        <v/>
      </c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  <c r="AV315" s="6"/>
      <c r="AW315" s="6"/>
    </row>
    <row r="316" spans="2:49" ht="18" customHeight="1" x14ac:dyDescent="0.2">
      <c r="B316" s="106">
        <v>305</v>
      </c>
      <c r="C316" s="153"/>
      <c r="D316" s="184"/>
      <c r="E316" s="184"/>
      <c r="F316" s="184"/>
      <c r="G316" s="165" t="str">
        <f t="shared" si="59"/>
        <v/>
      </c>
      <c r="H316" s="48"/>
      <c r="I316" s="17"/>
      <c r="J316" s="140" t="str">
        <f t="shared" si="60"/>
        <v/>
      </c>
      <c r="K316" s="112"/>
      <c r="L316" s="114"/>
      <c r="M316" s="114"/>
      <c r="N316" s="114"/>
      <c r="O316" s="18" t="str" cm="1">
        <f t="array" ref="O316">IF(K316="","",IF($O$11="Bester",LARGE(K316:N316,1),IF(AND(M316="",N316=""),"",SUM(LARGE(K316:N316,{1;2;3})))))</f>
        <v/>
      </c>
      <c r="P316" s="140" t="str">
        <f t="shared" si="61"/>
        <v/>
      </c>
      <c r="Q316" s="112"/>
      <c r="R316" s="114"/>
      <c r="S316" s="114"/>
      <c r="T316" s="114"/>
      <c r="U316" s="19" t="str" cm="1">
        <f t="array" ref="U316">IF(Q316="","",IF($U$11="Bester",LARGE(Q316:T316,1),IF(AND(S316="",T316=""),"",SUM(LARGE(Q316:T316,{1;2;3})))))</f>
        <v/>
      </c>
      <c r="V316" s="140" t="str">
        <f t="shared" si="62"/>
        <v/>
      </c>
      <c r="W316" s="17"/>
      <c r="X316" s="140" t="str">
        <f t="shared" si="63"/>
        <v/>
      </c>
      <c r="Y316" s="21"/>
      <c r="Z316" s="26" t="str">
        <f t="shared" si="56"/>
        <v/>
      </c>
      <c r="AA316" s="27" t="str">
        <f t="shared" si="57"/>
        <v/>
      </c>
      <c r="AB316" s="27" t="str">
        <f t="shared" si="58"/>
        <v/>
      </c>
      <c r="AC316" s="25" t="str">
        <f t="shared" si="64"/>
        <v/>
      </c>
      <c r="AD316" s="19" t="str">
        <f t="shared" si="65"/>
        <v/>
      </c>
      <c r="AE316" s="142" t="str">
        <f t="shared" si="66"/>
        <v/>
      </c>
      <c r="AF316" s="28" t="str">
        <f t="shared" si="67"/>
        <v/>
      </c>
      <c r="AG316" s="29" t="str">
        <f t="shared" si="68"/>
        <v/>
      </c>
      <c r="AH316" s="30" t="str">
        <f t="shared" si="69"/>
        <v/>
      </c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  <c r="AV316" s="6"/>
      <c r="AW316" s="6"/>
    </row>
    <row r="317" spans="2:49" ht="18" customHeight="1" x14ac:dyDescent="0.2">
      <c r="B317" s="106">
        <v>306</v>
      </c>
      <c r="C317" s="153"/>
      <c r="D317" s="184"/>
      <c r="E317" s="184"/>
      <c r="F317" s="184"/>
      <c r="G317" s="165" t="str">
        <f t="shared" si="59"/>
        <v/>
      </c>
      <c r="H317" s="48"/>
      <c r="I317" s="17"/>
      <c r="J317" s="140" t="str">
        <f t="shared" si="60"/>
        <v/>
      </c>
      <c r="K317" s="112"/>
      <c r="L317" s="114"/>
      <c r="M317" s="114"/>
      <c r="N317" s="114"/>
      <c r="O317" s="18" t="str" cm="1">
        <f t="array" ref="O317">IF(K317="","",IF($O$11="Bester",LARGE(K317:N317,1),IF(AND(M317="",N317=""),"",SUM(LARGE(K317:N317,{1;2;3})))))</f>
        <v/>
      </c>
      <c r="P317" s="140" t="str">
        <f t="shared" si="61"/>
        <v/>
      </c>
      <c r="Q317" s="112"/>
      <c r="R317" s="114"/>
      <c r="S317" s="114"/>
      <c r="T317" s="114"/>
      <c r="U317" s="19" t="str" cm="1">
        <f t="array" ref="U317">IF(Q317="","",IF($U$11="Bester",LARGE(Q317:T317,1),IF(AND(S317="",T317=""),"",SUM(LARGE(Q317:T317,{1;2;3})))))</f>
        <v/>
      </c>
      <c r="V317" s="140" t="str">
        <f t="shared" si="62"/>
        <v/>
      </c>
      <c r="W317" s="17"/>
      <c r="X317" s="140" t="str">
        <f t="shared" si="63"/>
        <v/>
      </c>
      <c r="Y317" s="21"/>
      <c r="Z317" s="26" t="str">
        <f t="shared" si="56"/>
        <v/>
      </c>
      <c r="AA317" s="27" t="str">
        <f t="shared" si="57"/>
        <v/>
      </c>
      <c r="AB317" s="27" t="str">
        <f t="shared" si="58"/>
        <v/>
      </c>
      <c r="AC317" s="25" t="str">
        <f t="shared" si="64"/>
        <v/>
      </c>
      <c r="AD317" s="19" t="str">
        <f t="shared" si="65"/>
        <v/>
      </c>
      <c r="AE317" s="142" t="str">
        <f t="shared" si="66"/>
        <v/>
      </c>
      <c r="AF317" s="28" t="str">
        <f t="shared" si="67"/>
        <v/>
      </c>
      <c r="AG317" s="29" t="str">
        <f t="shared" si="68"/>
        <v/>
      </c>
      <c r="AH317" s="30" t="str">
        <f t="shared" si="69"/>
        <v/>
      </c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  <c r="AV317" s="6"/>
      <c r="AW317" s="6"/>
    </row>
    <row r="318" spans="2:49" ht="18" customHeight="1" x14ac:dyDescent="0.2">
      <c r="B318" s="106">
        <v>307</v>
      </c>
      <c r="C318" s="153"/>
      <c r="D318" s="184"/>
      <c r="E318" s="184"/>
      <c r="F318" s="184"/>
      <c r="G318" s="165" t="str">
        <f t="shared" si="59"/>
        <v/>
      </c>
      <c r="H318" s="48"/>
      <c r="I318" s="17"/>
      <c r="J318" s="140" t="str">
        <f t="shared" si="60"/>
        <v/>
      </c>
      <c r="K318" s="112"/>
      <c r="L318" s="114"/>
      <c r="M318" s="114"/>
      <c r="N318" s="114"/>
      <c r="O318" s="18" t="str" cm="1">
        <f t="array" ref="O318">IF(K318="","",IF($O$11="Bester",LARGE(K318:N318,1),IF(AND(M318="",N318=""),"",SUM(LARGE(K318:N318,{1;2;3})))))</f>
        <v/>
      </c>
      <c r="P318" s="140" t="str">
        <f t="shared" si="61"/>
        <v/>
      </c>
      <c r="Q318" s="112"/>
      <c r="R318" s="114"/>
      <c r="S318" s="114"/>
      <c r="T318" s="114"/>
      <c r="U318" s="19" t="str" cm="1">
        <f t="array" ref="U318">IF(Q318="","",IF($U$11="Bester",LARGE(Q318:T318,1),IF(AND(S318="",T318=""),"",SUM(LARGE(Q318:T318,{1;2;3})))))</f>
        <v/>
      </c>
      <c r="V318" s="140" t="str">
        <f t="shared" si="62"/>
        <v/>
      </c>
      <c r="W318" s="17"/>
      <c r="X318" s="140" t="str">
        <f t="shared" si="63"/>
        <v/>
      </c>
      <c r="Y318" s="21"/>
      <c r="Z318" s="26" t="str">
        <f t="shared" si="56"/>
        <v/>
      </c>
      <c r="AA318" s="27" t="str">
        <f t="shared" si="57"/>
        <v/>
      </c>
      <c r="AB318" s="27" t="str">
        <f t="shared" si="58"/>
        <v/>
      </c>
      <c r="AC318" s="25" t="str">
        <f t="shared" si="64"/>
        <v/>
      </c>
      <c r="AD318" s="19" t="str">
        <f t="shared" si="65"/>
        <v/>
      </c>
      <c r="AE318" s="142" t="str">
        <f t="shared" si="66"/>
        <v/>
      </c>
      <c r="AF318" s="28" t="str">
        <f t="shared" si="67"/>
        <v/>
      </c>
      <c r="AG318" s="29" t="str">
        <f t="shared" si="68"/>
        <v/>
      </c>
      <c r="AH318" s="30" t="str">
        <f t="shared" si="69"/>
        <v/>
      </c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  <c r="AV318" s="6"/>
      <c r="AW318" s="6"/>
    </row>
    <row r="319" spans="2:49" ht="18" customHeight="1" x14ac:dyDescent="0.2">
      <c r="B319" s="106">
        <v>308</v>
      </c>
      <c r="C319" s="153"/>
      <c r="D319" s="184"/>
      <c r="E319" s="184"/>
      <c r="F319" s="184"/>
      <c r="G319" s="165" t="str">
        <f t="shared" si="59"/>
        <v/>
      </c>
      <c r="H319" s="48"/>
      <c r="I319" s="17"/>
      <c r="J319" s="140" t="str">
        <f t="shared" si="60"/>
        <v/>
      </c>
      <c r="K319" s="112"/>
      <c r="L319" s="114"/>
      <c r="M319" s="114"/>
      <c r="N319" s="114"/>
      <c r="O319" s="18" t="str" cm="1">
        <f t="array" ref="O319">IF(K319="","",IF($O$11="Bester",LARGE(K319:N319,1),IF(AND(M319="",N319=""),"",SUM(LARGE(K319:N319,{1;2;3})))))</f>
        <v/>
      </c>
      <c r="P319" s="140" t="str">
        <f t="shared" si="61"/>
        <v/>
      </c>
      <c r="Q319" s="112"/>
      <c r="R319" s="114"/>
      <c r="S319" s="114"/>
      <c r="T319" s="114"/>
      <c r="U319" s="19" t="str" cm="1">
        <f t="array" ref="U319">IF(Q319="","",IF($U$11="Bester",LARGE(Q319:T319,1),IF(AND(S319="",T319=""),"",SUM(LARGE(Q319:T319,{1;2;3})))))</f>
        <v/>
      </c>
      <c r="V319" s="140" t="str">
        <f t="shared" si="62"/>
        <v/>
      </c>
      <c r="W319" s="17"/>
      <c r="X319" s="140" t="str">
        <f t="shared" si="63"/>
        <v/>
      </c>
      <c r="Y319" s="21"/>
      <c r="Z319" s="26" t="str">
        <f t="shared" si="56"/>
        <v/>
      </c>
      <c r="AA319" s="27" t="str">
        <f t="shared" si="57"/>
        <v/>
      </c>
      <c r="AB319" s="27" t="str">
        <f t="shared" si="58"/>
        <v/>
      </c>
      <c r="AC319" s="25" t="str">
        <f t="shared" si="64"/>
        <v/>
      </c>
      <c r="AD319" s="19" t="str">
        <f t="shared" si="65"/>
        <v/>
      </c>
      <c r="AE319" s="142" t="str">
        <f t="shared" si="66"/>
        <v/>
      </c>
      <c r="AF319" s="28" t="str">
        <f t="shared" si="67"/>
        <v/>
      </c>
      <c r="AG319" s="29" t="str">
        <f t="shared" si="68"/>
        <v/>
      </c>
      <c r="AH319" s="30" t="str">
        <f t="shared" si="69"/>
        <v/>
      </c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  <c r="AV319" s="6"/>
      <c r="AW319" s="6"/>
    </row>
    <row r="320" spans="2:49" ht="18" customHeight="1" x14ac:dyDescent="0.2">
      <c r="B320" s="106">
        <v>309</v>
      </c>
      <c r="C320" s="153"/>
      <c r="D320" s="184"/>
      <c r="E320" s="184"/>
      <c r="F320" s="184"/>
      <c r="G320" s="165" t="str">
        <f t="shared" si="59"/>
        <v/>
      </c>
      <c r="H320" s="48"/>
      <c r="I320" s="17"/>
      <c r="J320" s="140" t="str">
        <f t="shared" si="60"/>
        <v/>
      </c>
      <c r="K320" s="112"/>
      <c r="L320" s="114"/>
      <c r="M320" s="114"/>
      <c r="N320" s="114"/>
      <c r="O320" s="18" t="str" cm="1">
        <f t="array" ref="O320">IF(K320="","",IF($O$11="Bester",LARGE(K320:N320,1),IF(AND(M320="",N320=""),"",SUM(LARGE(K320:N320,{1;2;3})))))</f>
        <v/>
      </c>
      <c r="P320" s="140" t="str">
        <f t="shared" si="61"/>
        <v/>
      </c>
      <c r="Q320" s="112"/>
      <c r="R320" s="114"/>
      <c r="S320" s="114"/>
      <c r="T320" s="114"/>
      <c r="U320" s="19" t="str" cm="1">
        <f t="array" ref="U320">IF(Q320="","",IF($U$11="Bester",LARGE(Q320:T320,1),IF(AND(S320="",T320=""),"",SUM(LARGE(Q320:T320,{1;2;3})))))</f>
        <v/>
      </c>
      <c r="V320" s="140" t="str">
        <f t="shared" si="62"/>
        <v/>
      </c>
      <c r="W320" s="17"/>
      <c r="X320" s="140" t="str">
        <f t="shared" si="63"/>
        <v/>
      </c>
      <c r="Y320" s="21"/>
      <c r="Z320" s="26" t="str">
        <f t="shared" si="56"/>
        <v/>
      </c>
      <c r="AA320" s="27" t="str">
        <f t="shared" si="57"/>
        <v/>
      </c>
      <c r="AB320" s="27" t="str">
        <f t="shared" si="58"/>
        <v/>
      </c>
      <c r="AC320" s="25" t="str">
        <f t="shared" si="64"/>
        <v/>
      </c>
      <c r="AD320" s="19" t="str">
        <f t="shared" si="65"/>
        <v/>
      </c>
      <c r="AE320" s="142" t="str">
        <f t="shared" si="66"/>
        <v/>
      </c>
      <c r="AF320" s="28" t="str">
        <f t="shared" si="67"/>
        <v/>
      </c>
      <c r="AG320" s="29" t="str">
        <f t="shared" si="68"/>
        <v/>
      </c>
      <c r="AH320" s="30" t="str">
        <f t="shared" si="69"/>
        <v/>
      </c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  <c r="AV320" s="6"/>
      <c r="AW320" s="6"/>
    </row>
    <row r="321" spans="2:49" ht="18" customHeight="1" x14ac:dyDescent="0.2">
      <c r="B321" s="106">
        <v>310</v>
      </c>
      <c r="C321" s="153"/>
      <c r="D321" s="184"/>
      <c r="E321" s="184"/>
      <c r="F321" s="184"/>
      <c r="G321" s="165" t="str">
        <f t="shared" si="59"/>
        <v/>
      </c>
      <c r="H321" s="48"/>
      <c r="I321" s="17"/>
      <c r="J321" s="140" t="str">
        <f t="shared" si="60"/>
        <v/>
      </c>
      <c r="K321" s="112"/>
      <c r="L321" s="114"/>
      <c r="M321" s="114"/>
      <c r="N321" s="114"/>
      <c r="O321" s="18" t="str" cm="1">
        <f t="array" ref="O321">IF(K321="","",IF($O$11="Bester",LARGE(K321:N321,1),IF(AND(M321="",N321=""),"",SUM(LARGE(K321:N321,{1;2;3})))))</f>
        <v/>
      </c>
      <c r="P321" s="140" t="str">
        <f t="shared" si="61"/>
        <v/>
      </c>
      <c r="Q321" s="112"/>
      <c r="R321" s="114"/>
      <c r="S321" s="114"/>
      <c r="T321" s="114"/>
      <c r="U321" s="19" t="str" cm="1">
        <f t="array" ref="U321">IF(Q321="","",IF($U$11="Bester",LARGE(Q321:T321,1),IF(AND(S321="",T321=""),"",SUM(LARGE(Q321:T321,{1;2;3})))))</f>
        <v/>
      </c>
      <c r="V321" s="140" t="str">
        <f t="shared" si="62"/>
        <v/>
      </c>
      <c r="W321" s="17"/>
      <c r="X321" s="140" t="str">
        <f t="shared" si="63"/>
        <v/>
      </c>
      <c r="Y321" s="21"/>
      <c r="Z321" s="26" t="str">
        <f t="shared" si="56"/>
        <v/>
      </c>
      <c r="AA321" s="27" t="str">
        <f t="shared" si="57"/>
        <v/>
      </c>
      <c r="AB321" s="27" t="str">
        <f t="shared" si="58"/>
        <v/>
      </c>
      <c r="AC321" s="25" t="str">
        <f t="shared" si="64"/>
        <v/>
      </c>
      <c r="AD321" s="19" t="str">
        <f t="shared" si="65"/>
        <v/>
      </c>
      <c r="AE321" s="142" t="str">
        <f t="shared" si="66"/>
        <v/>
      </c>
      <c r="AF321" s="28" t="str">
        <f t="shared" si="67"/>
        <v/>
      </c>
      <c r="AG321" s="29" t="str">
        <f t="shared" si="68"/>
        <v/>
      </c>
      <c r="AH321" s="30" t="str">
        <f t="shared" si="69"/>
        <v/>
      </c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  <c r="AV321" s="6"/>
      <c r="AW321" s="6"/>
    </row>
    <row r="322" spans="2:49" ht="18" customHeight="1" x14ac:dyDescent="0.2">
      <c r="B322" s="106">
        <v>311</v>
      </c>
      <c r="C322" s="153"/>
      <c r="D322" s="184"/>
      <c r="E322" s="184"/>
      <c r="F322" s="184"/>
      <c r="G322" s="165" t="str">
        <f t="shared" si="59"/>
        <v/>
      </c>
      <c r="H322" s="48"/>
      <c r="I322" s="17"/>
      <c r="J322" s="140" t="str">
        <f t="shared" si="60"/>
        <v/>
      </c>
      <c r="K322" s="112"/>
      <c r="L322" s="114"/>
      <c r="M322" s="114"/>
      <c r="N322" s="114"/>
      <c r="O322" s="18" t="str" cm="1">
        <f t="array" ref="O322">IF(K322="","",IF($O$11="Bester",LARGE(K322:N322,1),IF(AND(M322="",N322=""),"",SUM(LARGE(K322:N322,{1;2;3})))))</f>
        <v/>
      </c>
      <c r="P322" s="140" t="str">
        <f t="shared" si="61"/>
        <v/>
      </c>
      <c r="Q322" s="112"/>
      <c r="R322" s="114"/>
      <c r="S322" s="114"/>
      <c r="T322" s="114"/>
      <c r="U322" s="19" t="str" cm="1">
        <f t="array" ref="U322">IF(Q322="","",IF($U$11="Bester",LARGE(Q322:T322,1),IF(AND(S322="",T322=""),"",SUM(LARGE(Q322:T322,{1;2;3})))))</f>
        <v/>
      </c>
      <c r="V322" s="140" t="str">
        <f t="shared" si="62"/>
        <v/>
      </c>
      <c r="W322" s="17"/>
      <c r="X322" s="140" t="str">
        <f t="shared" si="63"/>
        <v/>
      </c>
      <c r="Y322" s="21"/>
      <c r="Z322" s="26" t="str">
        <f t="shared" si="56"/>
        <v/>
      </c>
      <c r="AA322" s="27" t="str">
        <f t="shared" si="57"/>
        <v/>
      </c>
      <c r="AB322" s="27" t="str">
        <f t="shared" si="58"/>
        <v/>
      </c>
      <c r="AC322" s="25" t="str">
        <f t="shared" si="64"/>
        <v/>
      </c>
      <c r="AD322" s="19" t="str">
        <f t="shared" si="65"/>
        <v/>
      </c>
      <c r="AE322" s="142" t="str">
        <f t="shared" si="66"/>
        <v/>
      </c>
      <c r="AF322" s="28" t="str">
        <f t="shared" si="67"/>
        <v/>
      </c>
      <c r="AG322" s="29" t="str">
        <f t="shared" si="68"/>
        <v/>
      </c>
      <c r="AH322" s="30" t="str">
        <f t="shared" si="69"/>
        <v/>
      </c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  <c r="AV322" s="6"/>
      <c r="AW322" s="6"/>
    </row>
    <row r="323" spans="2:49" ht="18" customHeight="1" x14ac:dyDescent="0.2">
      <c r="B323" s="106">
        <v>312</v>
      </c>
      <c r="C323" s="153"/>
      <c r="D323" s="184"/>
      <c r="E323" s="184"/>
      <c r="F323" s="184"/>
      <c r="G323" s="165" t="str">
        <f t="shared" si="59"/>
        <v/>
      </c>
      <c r="H323" s="48"/>
      <c r="I323" s="17"/>
      <c r="J323" s="140" t="str">
        <f t="shared" si="60"/>
        <v/>
      </c>
      <c r="K323" s="112"/>
      <c r="L323" s="114"/>
      <c r="M323" s="114"/>
      <c r="N323" s="114"/>
      <c r="O323" s="18" t="str" cm="1">
        <f t="array" ref="O323">IF(K323="","",IF($O$11="Bester",LARGE(K323:N323,1),IF(AND(M323="",N323=""),"",SUM(LARGE(K323:N323,{1;2;3})))))</f>
        <v/>
      </c>
      <c r="P323" s="140" t="str">
        <f t="shared" si="61"/>
        <v/>
      </c>
      <c r="Q323" s="112"/>
      <c r="R323" s="114"/>
      <c r="S323" s="114"/>
      <c r="T323" s="114"/>
      <c r="U323" s="19" t="str" cm="1">
        <f t="array" ref="U323">IF(Q323="","",IF($U$11="Bester",LARGE(Q323:T323,1),IF(AND(S323="",T323=""),"",SUM(LARGE(Q323:T323,{1;2;3})))))</f>
        <v/>
      </c>
      <c r="V323" s="140" t="str">
        <f t="shared" si="62"/>
        <v/>
      </c>
      <c r="W323" s="17"/>
      <c r="X323" s="140" t="str">
        <f t="shared" si="63"/>
        <v/>
      </c>
      <c r="Y323" s="21"/>
      <c r="Z323" s="26" t="str">
        <f t="shared" si="56"/>
        <v/>
      </c>
      <c r="AA323" s="27" t="str">
        <f t="shared" si="57"/>
        <v/>
      </c>
      <c r="AB323" s="27" t="str">
        <f t="shared" si="58"/>
        <v/>
      </c>
      <c r="AC323" s="25" t="str">
        <f t="shared" si="64"/>
        <v/>
      </c>
      <c r="AD323" s="19" t="str">
        <f t="shared" si="65"/>
        <v/>
      </c>
      <c r="AE323" s="142" t="str">
        <f t="shared" si="66"/>
        <v/>
      </c>
      <c r="AF323" s="28" t="str">
        <f t="shared" si="67"/>
        <v/>
      </c>
      <c r="AG323" s="29" t="str">
        <f t="shared" si="68"/>
        <v/>
      </c>
      <c r="AH323" s="30" t="str">
        <f t="shared" si="69"/>
        <v/>
      </c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  <c r="AV323" s="6"/>
      <c r="AW323" s="6"/>
    </row>
    <row r="324" spans="2:49" ht="18" customHeight="1" x14ac:dyDescent="0.2">
      <c r="B324" s="106">
        <v>313</v>
      </c>
      <c r="C324" s="153"/>
      <c r="D324" s="184"/>
      <c r="E324" s="184"/>
      <c r="F324" s="184"/>
      <c r="G324" s="165" t="str">
        <f t="shared" si="59"/>
        <v/>
      </c>
      <c r="H324" s="48"/>
      <c r="I324" s="17"/>
      <c r="J324" s="140" t="str">
        <f t="shared" si="60"/>
        <v/>
      </c>
      <c r="K324" s="112"/>
      <c r="L324" s="114"/>
      <c r="M324" s="114"/>
      <c r="N324" s="114"/>
      <c r="O324" s="18" t="str" cm="1">
        <f t="array" ref="O324">IF(K324="","",IF($O$11="Bester",LARGE(K324:N324,1),IF(AND(M324="",N324=""),"",SUM(LARGE(K324:N324,{1;2;3})))))</f>
        <v/>
      </c>
      <c r="P324" s="140" t="str">
        <f t="shared" si="61"/>
        <v/>
      </c>
      <c r="Q324" s="112"/>
      <c r="R324" s="114"/>
      <c r="S324" s="114"/>
      <c r="T324" s="114"/>
      <c r="U324" s="19" t="str" cm="1">
        <f t="array" ref="U324">IF(Q324="","",IF($U$11="Bester",LARGE(Q324:T324,1),IF(AND(S324="",T324=""),"",SUM(LARGE(Q324:T324,{1;2;3})))))</f>
        <v/>
      </c>
      <c r="V324" s="140" t="str">
        <f t="shared" si="62"/>
        <v/>
      </c>
      <c r="W324" s="17"/>
      <c r="X324" s="140" t="str">
        <f t="shared" si="63"/>
        <v/>
      </c>
      <c r="Y324" s="21"/>
      <c r="Z324" s="26" t="str">
        <f t="shared" si="56"/>
        <v/>
      </c>
      <c r="AA324" s="27" t="str">
        <f t="shared" si="57"/>
        <v/>
      </c>
      <c r="AB324" s="27" t="str">
        <f t="shared" si="58"/>
        <v/>
      </c>
      <c r="AC324" s="25" t="str">
        <f t="shared" si="64"/>
        <v/>
      </c>
      <c r="AD324" s="19" t="str">
        <f t="shared" si="65"/>
        <v/>
      </c>
      <c r="AE324" s="142" t="str">
        <f t="shared" si="66"/>
        <v/>
      </c>
      <c r="AF324" s="28" t="str">
        <f t="shared" si="67"/>
        <v/>
      </c>
      <c r="AG324" s="29" t="str">
        <f t="shared" si="68"/>
        <v/>
      </c>
      <c r="AH324" s="30" t="str">
        <f t="shared" si="69"/>
        <v/>
      </c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  <c r="AV324" s="6"/>
      <c r="AW324" s="6"/>
    </row>
    <row r="325" spans="2:49" ht="18" customHeight="1" x14ac:dyDescent="0.2">
      <c r="B325" s="106">
        <v>314</v>
      </c>
      <c r="C325" s="153"/>
      <c r="D325" s="184"/>
      <c r="E325" s="184"/>
      <c r="F325" s="184"/>
      <c r="G325" s="165" t="str">
        <f t="shared" si="59"/>
        <v/>
      </c>
      <c r="H325" s="48"/>
      <c r="I325" s="17"/>
      <c r="J325" s="140" t="str">
        <f t="shared" si="60"/>
        <v/>
      </c>
      <c r="K325" s="112"/>
      <c r="L325" s="114"/>
      <c r="M325" s="114"/>
      <c r="N325" s="114"/>
      <c r="O325" s="18" t="str" cm="1">
        <f t="array" ref="O325">IF(K325="","",IF($O$11="Bester",LARGE(K325:N325,1),IF(AND(M325="",N325=""),"",SUM(LARGE(K325:N325,{1;2;3})))))</f>
        <v/>
      </c>
      <c r="P325" s="140" t="str">
        <f t="shared" si="61"/>
        <v/>
      </c>
      <c r="Q325" s="112"/>
      <c r="R325" s="114"/>
      <c r="S325" s="114"/>
      <c r="T325" s="114"/>
      <c r="U325" s="19" t="str" cm="1">
        <f t="array" ref="U325">IF(Q325="","",IF($U$11="Bester",LARGE(Q325:T325,1),IF(AND(S325="",T325=""),"",SUM(LARGE(Q325:T325,{1;2;3})))))</f>
        <v/>
      </c>
      <c r="V325" s="140" t="str">
        <f t="shared" si="62"/>
        <v/>
      </c>
      <c r="W325" s="17"/>
      <c r="X325" s="140" t="str">
        <f t="shared" si="63"/>
        <v/>
      </c>
      <c r="Y325" s="21"/>
      <c r="Z325" s="26" t="str">
        <f t="shared" si="56"/>
        <v/>
      </c>
      <c r="AA325" s="27" t="str">
        <f t="shared" si="57"/>
        <v/>
      </c>
      <c r="AB325" s="27" t="str">
        <f t="shared" si="58"/>
        <v/>
      </c>
      <c r="AC325" s="25" t="str">
        <f t="shared" si="64"/>
        <v/>
      </c>
      <c r="AD325" s="19" t="str">
        <f t="shared" si="65"/>
        <v/>
      </c>
      <c r="AE325" s="142" t="str">
        <f t="shared" si="66"/>
        <v/>
      </c>
      <c r="AF325" s="28" t="str">
        <f t="shared" si="67"/>
        <v/>
      </c>
      <c r="AG325" s="29" t="str">
        <f t="shared" si="68"/>
        <v/>
      </c>
      <c r="AH325" s="30" t="str">
        <f t="shared" si="69"/>
        <v/>
      </c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  <c r="AV325" s="6"/>
      <c r="AW325" s="6"/>
    </row>
    <row r="326" spans="2:49" ht="18" customHeight="1" x14ac:dyDescent="0.2">
      <c r="B326" s="106">
        <v>315</v>
      </c>
      <c r="C326" s="153"/>
      <c r="D326" s="184"/>
      <c r="E326" s="184"/>
      <c r="F326" s="184"/>
      <c r="G326" s="165" t="str">
        <f t="shared" si="59"/>
        <v/>
      </c>
      <c r="H326" s="48"/>
      <c r="I326" s="17"/>
      <c r="J326" s="140" t="str">
        <f t="shared" si="60"/>
        <v/>
      </c>
      <c r="K326" s="112"/>
      <c r="L326" s="114"/>
      <c r="M326" s="114"/>
      <c r="N326" s="114"/>
      <c r="O326" s="18" t="str" cm="1">
        <f t="array" ref="O326">IF(K326="","",IF($O$11="Bester",LARGE(K326:N326,1),IF(AND(M326="",N326=""),"",SUM(LARGE(K326:N326,{1;2;3})))))</f>
        <v/>
      </c>
      <c r="P326" s="140" t="str">
        <f t="shared" si="61"/>
        <v/>
      </c>
      <c r="Q326" s="112"/>
      <c r="R326" s="114"/>
      <c r="S326" s="114"/>
      <c r="T326" s="114"/>
      <c r="U326" s="19" t="str" cm="1">
        <f t="array" ref="U326">IF(Q326="","",IF($U$11="Bester",LARGE(Q326:T326,1),IF(AND(S326="",T326=""),"",SUM(LARGE(Q326:T326,{1;2;3})))))</f>
        <v/>
      </c>
      <c r="V326" s="140" t="str">
        <f t="shared" si="62"/>
        <v/>
      </c>
      <c r="W326" s="17"/>
      <c r="X326" s="140" t="str">
        <f t="shared" si="63"/>
        <v/>
      </c>
      <c r="Y326" s="21"/>
      <c r="Z326" s="26" t="str">
        <f t="shared" si="56"/>
        <v/>
      </c>
      <c r="AA326" s="27" t="str">
        <f t="shared" si="57"/>
        <v/>
      </c>
      <c r="AB326" s="27" t="str">
        <f t="shared" si="58"/>
        <v/>
      </c>
      <c r="AC326" s="25" t="str">
        <f t="shared" si="64"/>
        <v/>
      </c>
      <c r="AD326" s="19" t="str">
        <f t="shared" si="65"/>
        <v/>
      </c>
      <c r="AE326" s="142" t="str">
        <f t="shared" si="66"/>
        <v/>
      </c>
      <c r="AF326" s="28" t="str">
        <f t="shared" si="67"/>
        <v/>
      </c>
      <c r="AG326" s="29" t="str">
        <f t="shared" si="68"/>
        <v/>
      </c>
      <c r="AH326" s="30" t="str">
        <f t="shared" si="69"/>
        <v/>
      </c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  <c r="AV326" s="6"/>
      <c r="AW326" s="6"/>
    </row>
    <row r="327" spans="2:49" ht="18" customHeight="1" x14ac:dyDescent="0.2">
      <c r="B327" s="106">
        <v>316</v>
      </c>
      <c r="C327" s="153"/>
      <c r="D327" s="184"/>
      <c r="E327" s="184"/>
      <c r="F327" s="184"/>
      <c r="G327" s="165" t="str">
        <f t="shared" si="59"/>
        <v/>
      </c>
      <c r="H327" s="48"/>
      <c r="I327" s="17"/>
      <c r="J327" s="140" t="str">
        <f t="shared" si="60"/>
        <v/>
      </c>
      <c r="K327" s="112"/>
      <c r="L327" s="114"/>
      <c r="M327" s="114"/>
      <c r="N327" s="114"/>
      <c r="O327" s="18" t="str" cm="1">
        <f t="array" ref="O327">IF(K327="","",IF($O$11="Bester",LARGE(K327:N327,1),IF(AND(M327="",N327=""),"",SUM(LARGE(K327:N327,{1;2;3})))))</f>
        <v/>
      </c>
      <c r="P327" s="140" t="str">
        <f t="shared" si="61"/>
        <v/>
      </c>
      <c r="Q327" s="112"/>
      <c r="R327" s="114"/>
      <c r="S327" s="114"/>
      <c r="T327" s="114"/>
      <c r="U327" s="19" t="str" cm="1">
        <f t="array" ref="U327">IF(Q327="","",IF($U$11="Bester",LARGE(Q327:T327,1),IF(AND(S327="",T327=""),"",SUM(LARGE(Q327:T327,{1;2;3})))))</f>
        <v/>
      </c>
      <c r="V327" s="140" t="str">
        <f t="shared" si="62"/>
        <v/>
      </c>
      <c r="W327" s="17"/>
      <c r="X327" s="140" t="str">
        <f t="shared" si="63"/>
        <v/>
      </c>
      <c r="Y327" s="21"/>
      <c r="Z327" s="26" t="str">
        <f t="shared" si="56"/>
        <v/>
      </c>
      <c r="AA327" s="27" t="str">
        <f t="shared" si="57"/>
        <v/>
      </c>
      <c r="AB327" s="27" t="str">
        <f t="shared" si="58"/>
        <v/>
      </c>
      <c r="AC327" s="25" t="str">
        <f t="shared" si="64"/>
        <v/>
      </c>
      <c r="AD327" s="19" t="str">
        <f t="shared" si="65"/>
        <v/>
      </c>
      <c r="AE327" s="142" t="str">
        <f t="shared" si="66"/>
        <v/>
      </c>
      <c r="AF327" s="28" t="str">
        <f t="shared" si="67"/>
        <v/>
      </c>
      <c r="AG327" s="29" t="str">
        <f t="shared" si="68"/>
        <v/>
      </c>
      <c r="AH327" s="30" t="str">
        <f t="shared" si="69"/>
        <v/>
      </c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  <c r="AV327" s="6"/>
      <c r="AW327" s="6"/>
    </row>
    <row r="328" spans="2:49" ht="18" customHeight="1" x14ac:dyDescent="0.2">
      <c r="B328" s="106">
        <v>317</v>
      </c>
      <c r="C328" s="153"/>
      <c r="D328" s="184"/>
      <c r="E328" s="184"/>
      <c r="F328" s="184"/>
      <c r="G328" s="165" t="str">
        <f t="shared" si="59"/>
        <v/>
      </c>
      <c r="H328" s="48"/>
      <c r="I328" s="17"/>
      <c r="J328" s="140" t="str">
        <f t="shared" si="60"/>
        <v/>
      </c>
      <c r="K328" s="112"/>
      <c r="L328" s="114"/>
      <c r="M328" s="114"/>
      <c r="N328" s="114"/>
      <c r="O328" s="18" t="str" cm="1">
        <f t="array" ref="O328">IF(K328="","",IF($O$11="Bester",LARGE(K328:N328,1),IF(AND(M328="",N328=""),"",SUM(LARGE(K328:N328,{1;2;3})))))</f>
        <v/>
      </c>
      <c r="P328" s="140" t="str">
        <f t="shared" si="61"/>
        <v/>
      </c>
      <c r="Q328" s="112"/>
      <c r="R328" s="114"/>
      <c r="S328" s="114"/>
      <c r="T328" s="114"/>
      <c r="U328" s="19" t="str" cm="1">
        <f t="array" ref="U328">IF(Q328="","",IF($U$11="Bester",LARGE(Q328:T328,1),IF(AND(S328="",T328=""),"",SUM(LARGE(Q328:T328,{1;2;3})))))</f>
        <v/>
      </c>
      <c r="V328" s="140" t="str">
        <f t="shared" si="62"/>
        <v/>
      </c>
      <c r="W328" s="17"/>
      <c r="X328" s="140" t="str">
        <f t="shared" si="63"/>
        <v/>
      </c>
      <c r="Y328" s="21"/>
      <c r="Z328" s="26" t="str">
        <f t="shared" si="56"/>
        <v/>
      </c>
      <c r="AA328" s="27" t="str">
        <f t="shared" si="57"/>
        <v/>
      </c>
      <c r="AB328" s="27" t="str">
        <f t="shared" si="58"/>
        <v/>
      </c>
      <c r="AC328" s="25" t="str">
        <f t="shared" si="64"/>
        <v/>
      </c>
      <c r="AD328" s="19" t="str">
        <f t="shared" si="65"/>
        <v/>
      </c>
      <c r="AE328" s="142" t="str">
        <f t="shared" si="66"/>
        <v/>
      </c>
      <c r="AF328" s="28" t="str">
        <f t="shared" si="67"/>
        <v/>
      </c>
      <c r="AG328" s="29" t="str">
        <f t="shared" si="68"/>
        <v/>
      </c>
      <c r="AH328" s="30" t="str">
        <f t="shared" si="69"/>
        <v/>
      </c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  <c r="AV328" s="6"/>
      <c r="AW328" s="6"/>
    </row>
    <row r="329" spans="2:49" ht="18" customHeight="1" x14ac:dyDescent="0.2">
      <c r="B329" s="106">
        <v>318</v>
      </c>
      <c r="C329" s="153"/>
      <c r="D329" s="184"/>
      <c r="E329" s="184"/>
      <c r="F329" s="184"/>
      <c r="G329" s="165" t="str">
        <f t="shared" si="59"/>
        <v/>
      </c>
      <c r="H329" s="48"/>
      <c r="I329" s="17"/>
      <c r="J329" s="140" t="str">
        <f t="shared" si="60"/>
        <v/>
      </c>
      <c r="K329" s="112"/>
      <c r="L329" s="114"/>
      <c r="M329" s="114"/>
      <c r="N329" s="114"/>
      <c r="O329" s="18" t="str" cm="1">
        <f t="array" ref="O329">IF(K329="","",IF($O$11="Bester",LARGE(K329:N329,1),IF(AND(M329="",N329=""),"",SUM(LARGE(K329:N329,{1;2;3})))))</f>
        <v/>
      </c>
      <c r="P329" s="140" t="str">
        <f t="shared" si="61"/>
        <v/>
      </c>
      <c r="Q329" s="112"/>
      <c r="R329" s="114"/>
      <c r="S329" s="114"/>
      <c r="T329" s="114"/>
      <c r="U329" s="19" t="str" cm="1">
        <f t="array" ref="U329">IF(Q329="","",IF($U$11="Bester",LARGE(Q329:T329,1),IF(AND(S329="",T329=""),"",SUM(LARGE(Q329:T329,{1;2;3})))))</f>
        <v/>
      </c>
      <c r="V329" s="140" t="str">
        <f t="shared" si="62"/>
        <v/>
      </c>
      <c r="W329" s="17"/>
      <c r="X329" s="140" t="str">
        <f t="shared" si="63"/>
        <v/>
      </c>
      <c r="Y329" s="21"/>
      <c r="Z329" s="26" t="str">
        <f t="shared" si="56"/>
        <v/>
      </c>
      <c r="AA329" s="27" t="str">
        <f t="shared" si="57"/>
        <v/>
      </c>
      <c r="AB329" s="27" t="str">
        <f t="shared" si="58"/>
        <v/>
      </c>
      <c r="AC329" s="25" t="str">
        <f t="shared" si="64"/>
        <v/>
      </c>
      <c r="AD329" s="19" t="str">
        <f t="shared" si="65"/>
        <v/>
      </c>
      <c r="AE329" s="142" t="str">
        <f t="shared" si="66"/>
        <v/>
      </c>
      <c r="AF329" s="28" t="str">
        <f t="shared" si="67"/>
        <v/>
      </c>
      <c r="AG329" s="29" t="str">
        <f t="shared" si="68"/>
        <v/>
      </c>
      <c r="AH329" s="30" t="str">
        <f t="shared" si="69"/>
        <v/>
      </c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  <c r="AV329" s="6"/>
      <c r="AW329" s="6"/>
    </row>
    <row r="330" spans="2:49" ht="18" customHeight="1" x14ac:dyDescent="0.2">
      <c r="B330" s="106">
        <v>319</v>
      </c>
      <c r="C330" s="153"/>
      <c r="D330" s="184"/>
      <c r="E330" s="184"/>
      <c r="F330" s="184"/>
      <c r="G330" s="165" t="str">
        <f t="shared" si="59"/>
        <v/>
      </c>
      <c r="H330" s="48"/>
      <c r="I330" s="17"/>
      <c r="J330" s="140" t="str">
        <f t="shared" si="60"/>
        <v/>
      </c>
      <c r="K330" s="112"/>
      <c r="L330" s="114"/>
      <c r="M330" s="114"/>
      <c r="N330" s="114"/>
      <c r="O330" s="18" t="str" cm="1">
        <f t="array" ref="O330">IF(K330="","",IF($O$11="Bester",LARGE(K330:N330,1),IF(AND(M330="",N330=""),"",SUM(LARGE(K330:N330,{1;2;3})))))</f>
        <v/>
      </c>
      <c r="P330" s="140" t="str">
        <f t="shared" si="61"/>
        <v/>
      </c>
      <c r="Q330" s="112"/>
      <c r="R330" s="114"/>
      <c r="S330" s="114"/>
      <c r="T330" s="114"/>
      <c r="U330" s="19" t="str" cm="1">
        <f t="array" ref="U330">IF(Q330="","",IF($U$11="Bester",LARGE(Q330:T330,1),IF(AND(S330="",T330=""),"",SUM(LARGE(Q330:T330,{1;2;3})))))</f>
        <v/>
      </c>
      <c r="V330" s="140" t="str">
        <f t="shared" si="62"/>
        <v/>
      </c>
      <c r="W330" s="17"/>
      <c r="X330" s="140" t="str">
        <f t="shared" si="63"/>
        <v/>
      </c>
      <c r="Y330" s="21"/>
      <c r="Z330" s="26" t="str">
        <f t="shared" si="56"/>
        <v/>
      </c>
      <c r="AA330" s="27" t="str">
        <f t="shared" si="57"/>
        <v/>
      </c>
      <c r="AB330" s="27" t="str">
        <f t="shared" si="58"/>
        <v/>
      </c>
      <c r="AC330" s="25" t="str">
        <f t="shared" si="64"/>
        <v/>
      </c>
      <c r="AD330" s="19" t="str">
        <f t="shared" si="65"/>
        <v/>
      </c>
      <c r="AE330" s="142" t="str">
        <f t="shared" si="66"/>
        <v/>
      </c>
      <c r="AF330" s="28" t="str">
        <f t="shared" si="67"/>
        <v/>
      </c>
      <c r="AG330" s="29" t="str">
        <f t="shared" si="68"/>
        <v/>
      </c>
      <c r="AH330" s="30" t="str">
        <f t="shared" si="69"/>
        <v/>
      </c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  <c r="AV330" s="6"/>
      <c r="AW330" s="6"/>
    </row>
    <row r="331" spans="2:49" ht="18" customHeight="1" x14ac:dyDescent="0.2">
      <c r="B331" s="106">
        <v>320</v>
      </c>
      <c r="C331" s="153"/>
      <c r="D331" s="184"/>
      <c r="E331" s="184"/>
      <c r="F331" s="184"/>
      <c r="G331" s="165" t="str">
        <f t="shared" si="59"/>
        <v/>
      </c>
      <c r="H331" s="48"/>
      <c r="I331" s="17"/>
      <c r="J331" s="140" t="str">
        <f t="shared" si="60"/>
        <v/>
      </c>
      <c r="K331" s="112"/>
      <c r="L331" s="114"/>
      <c r="M331" s="114"/>
      <c r="N331" s="114"/>
      <c r="O331" s="18" t="str" cm="1">
        <f t="array" ref="O331">IF(K331="","",IF($O$11="Bester",LARGE(K331:N331,1),IF(AND(M331="",N331=""),"",SUM(LARGE(K331:N331,{1;2;3})))))</f>
        <v/>
      </c>
      <c r="P331" s="140" t="str">
        <f t="shared" si="61"/>
        <v/>
      </c>
      <c r="Q331" s="112"/>
      <c r="R331" s="114"/>
      <c r="S331" s="114"/>
      <c r="T331" s="114"/>
      <c r="U331" s="19" t="str" cm="1">
        <f t="array" ref="U331">IF(Q331="","",IF($U$11="Bester",LARGE(Q331:T331,1),IF(AND(S331="",T331=""),"",SUM(LARGE(Q331:T331,{1;2;3})))))</f>
        <v/>
      </c>
      <c r="V331" s="140" t="str">
        <f t="shared" si="62"/>
        <v/>
      </c>
      <c r="W331" s="17"/>
      <c r="X331" s="140" t="str">
        <f t="shared" si="63"/>
        <v/>
      </c>
      <c r="Y331" s="21"/>
      <c r="Z331" s="26" t="str">
        <f t="shared" si="56"/>
        <v/>
      </c>
      <c r="AA331" s="27" t="str">
        <f t="shared" si="57"/>
        <v/>
      </c>
      <c r="AB331" s="27" t="str">
        <f t="shared" si="58"/>
        <v/>
      </c>
      <c r="AC331" s="25" t="str">
        <f t="shared" si="64"/>
        <v/>
      </c>
      <c r="AD331" s="19" t="str">
        <f t="shared" si="65"/>
        <v/>
      </c>
      <c r="AE331" s="142" t="str">
        <f t="shared" si="66"/>
        <v/>
      </c>
      <c r="AF331" s="28" t="str">
        <f t="shared" si="67"/>
        <v/>
      </c>
      <c r="AG331" s="29" t="str">
        <f t="shared" si="68"/>
        <v/>
      </c>
      <c r="AH331" s="30" t="str">
        <f t="shared" si="69"/>
        <v/>
      </c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  <c r="AV331" s="6"/>
      <c r="AW331" s="6"/>
    </row>
    <row r="332" spans="2:49" ht="18" customHeight="1" x14ac:dyDescent="0.2">
      <c r="B332" s="106">
        <v>321</v>
      </c>
      <c r="C332" s="153"/>
      <c r="D332" s="184"/>
      <c r="E332" s="184"/>
      <c r="F332" s="184"/>
      <c r="G332" s="165" t="str">
        <f t="shared" si="59"/>
        <v/>
      </c>
      <c r="H332" s="48"/>
      <c r="I332" s="17"/>
      <c r="J332" s="140" t="str">
        <f t="shared" si="60"/>
        <v/>
      </c>
      <c r="K332" s="112"/>
      <c r="L332" s="114"/>
      <c r="M332" s="114"/>
      <c r="N332" s="114"/>
      <c r="O332" s="18" t="str" cm="1">
        <f t="array" ref="O332">IF(K332="","",IF($O$11="Bester",LARGE(K332:N332,1),IF(AND(M332="",N332=""),"",SUM(LARGE(K332:N332,{1;2;3})))))</f>
        <v/>
      </c>
      <c r="P332" s="140" t="str">
        <f t="shared" si="61"/>
        <v/>
      </c>
      <c r="Q332" s="112"/>
      <c r="R332" s="114"/>
      <c r="S332" s="114"/>
      <c r="T332" s="114"/>
      <c r="U332" s="19" t="str" cm="1">
        <f t="array" ref="U332">IF(Q332="","",IF($U$11="Bester",LARGE(Q332:T332,1),IF(AND(S332="",T332=""),"",SUM(LARGE(Q332:T332,{1;2;3})))))</f>
        <v/>
      </c>
      <c r="V332" s="140" t="str">
        <f t="shared" si="62"/>
        <v/>
      </c>
      <c r="W332" s="17"/>
      <c r="X332" s="140" t="str">
        <f t="shared" si="63"/>
        <v/>
      </c>
      <c r="Y332" s="21"/>
      <c r="Z332" s="26" t="str">
        <f t="shared" ref="Z332:Z395" si="70">J332</f>
        <v/>
      </c>
      <c r="AA332" s="27" t="str">
        <f t="shared" ref="AA332:AA395" si="71">P332</f>
        <v/>
      </c>
      <c r="AB332" s="27" t="str">
        <f t="shared" ref="AB332:AB395" si="72">V332</f>
        <v/>
      </c>
      <c r="AC332" s="25" t="str">
        <f t="shared" si="64"/>
        <v/>
      </c>
      <c r="AD332" s="19" t="str">
        <f t="shared" si="65"/>
        <v/>
      </c>
      <c r="AE332" s="142" t="str">
        <f t="shared" si="66"/>
        <v/>
      </c>
      <c r="AF332" s="28" t="str">
        <f t="shared" si="67"/>
        <v/>
      </c>
      <c r="AG332" s="29" t="str">
        <f t="shared" si="68"/>
        <v/>
      </c>
      <c r="AH332" s="30" t="str">
        <f t="shared" si="69"/>
        <v/>
      </c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  <c r="AV332" s="6"/>
      <c r="AW332" s="6"/>
    </row>
    <row r="333" spans="2:49" ht="18" customHeight="1" x14ac:dyDescent="0.2">
      <c r="B333" s="106">
        <v>322</v>
      </c>
      <c r="C333" s="153"/>
      <c r="D333" s="184"/>
      <c r="E333" s="184"/>
      <c r="F333" s="184"/>
      <c r="G333" s="165" t="str">
        <f t="shared" ref="G333:G396" si="73">IF(AE333="","",IF(AE333&lt;AO$12,"Ehren",IF(AND(AE333&gt;=AO$12,AE333&lt;=AQ$12),"Sieger","Teiln.")))</f>
        <v/>
      </c>
      <c r="H333" s="48"/>
      <c r="I333" s="17"/>
      <c r="J333" s="140" t="str">
        <f t="shared" ref="J333:J396" si="74">IF(I333="","",RANK(I333,I$12:I$608,IF($I$11="Zeit",1,IF($I$11="Punkte",0,"Fehler"))))</f>
        <v/>
      </c>
      <c r="K333" s="112"/>
      <c r="L333" s="114"/>
      <c r="M333" s="114"/>
      <c r="N333" s="114"/>
      <c r="O333" s="18" t="str" cm="1">
        <f t="array" ref="O333">IF(K333="","",IF($O$11="Bester",LARGE(K333:N333,1),IF(AND(M333="",N333=""),"",SUM(LARGE(K333:N333,{1;2;3})))))</f>
        <v/>
      </c>
      <c r="P333" s="140" t="str">
        <f t="shared" ref="P333:P396" si="75">IF(O333="","",RANK(O333,O$12:O$608,0))</f>
        <v/>
      </c>
      <c r="Q333" s="112"/>
      <c r="R333" s="114"/>
      <c r="S333" s="114"/>
      <c r="T333" s="114"/>
      <c r="U333" s="19" t="str" cm="1">
        <f t="array" ref="U333">IF(Q333="","",IF($U$11="Bester",LARGE(Q333:T333,1),IF(AND(S333="",T333=""),"",SUM(LARGE(Q333:T333,{1;2;3})))))</f>
        <v/>
      </c>
      <c r="V333" s="140" t="str">
        <f t="shared" ref="V333:V396" si="76">IF(U333="","",RANK(U333,U$12:U$608,0))</f>
        <v/>
      </c>
      <c r="W333" s="17"/>
      <c r="X333" s="140" t="str">
        <f t="shared" ref="X333:X396" si="77">IF(W333="","",RANK(W333,W$12:W$608,IF($W$11="Zeit",1,IF($W$11="Punkte",0,"Fehler"))))</f>
        <v/>
      </c>
      <c r="Y333" s="21"/>
      <c r="Z333" s="26" t="str">
        <f t="shared" si="70"/>
        <v/>
      </c>
      <c r="AA333" s="27" t="str">
        <f t="shared" si="71"/>
        <v/>
      </c>
      <c r="AB333" s="27" t="str">
        <f t="shared" si="72"/>
        <v/>
      </c>
      <c r="AC333" s="25" t="str">
        <f t="shared" ref="AC333:AC396" si="78">X333</f>
        <v/>
      </c>
      <c r="AD333" s="19" t="str">
        <f t="shared" ref="AD333:AD396" si="79">IF(AND(Z333="",AA333="",AB333=""),"",SUM(Z333:AC333))</f>
        <v/>
      </c>
      <c r="AE333" s="142" t="str">
        <f t="shared" ref="AE333:AE396" si="80">IF(OR(AD333="",X333="",V333="",P333="",J333=""),"",RANK(AD333,AD$12:AD$608,1))</f>
        <v/>
      </c>
      <c r="AF333" s="28" t="str">
        <f t="shared" ref="AF333:AF396" si="81">IF(AE333="","",IF(AE333&lt;AO$12,"x",""))</f>
        <v/>
      </c>
      <c r="AG333" s="29" t="str">
        <f t="shared" ref="AG333:AG396" si="82">IF(AE333="","",IF(AND(AE333&gt;=AO$12,AE333&lt;=AQ$12),"x",""))</f>
        <v/>
      </c>
      <c r="AH333" s="30" t="str">
        <f t="shared" ref="AH333:AH396" si="83">IF(AE333="","",IF(AE333&gt;=AO$13,"x",""))</f>
        <v/>
      </c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  <c r="AV333" s="6"/>
      <c r="AW333" s="6"/>
    </row>
    <row r="334" spans="2:49" ht="18" customHeight="1" x14ac:dyDescent="0.2">
      <c r="B334" s="106">
        <v>323</v>
      </c>
      <c r="C334" s="153"/>
      <c r="D334" s="184"/>
      <c r="E334" s="184"/>
      <c r="F334" s="184"/>
      <c r="G334" s="165" t="str">
        <f t="shared" si="73"/>
        <v/>
      </c>
      <c r="H334" s="48"/>
      <c r="I334" s="17"/>
      <c r="J334" s="140" t="str">
        <f t="shared" si="74"/>
        <v/>
      </c>
      <c r="K334" s="112"/>
      <c r="L334" s="114"/>
      <c r="M334" s="114"/>
      <c r="N334" s="114"/>
      <c r="O334" s="18" t="str" cm="1">
        <f t="array" ref="O334">IF(K334="","",IF($O$11="Bester",LARGE(K334:N334,1),IF(AND(M334="",N334=""),"",SUM(LARGE(K334:N334,{1;2;3})))))</f>
        <v/>
      </c>
      <c r="P334" s="140" t="str">
        <f t="shared" si="75"/>
        <v/>
      </c>
      <c r="Q334" s="112"/>
      <c r="R334" s="114"/>
      <c r="S334" s="114"/>
      <c r="T334" s="114"/>
      <c r="U334" s="19" t="str" cm="1">
        <f t="array" ref="U334">IF(Q334="","",IF($U$11="Bester",LARGE(Q334:T334,1),IF(AND(S334="",T334=""),"",SUM(LARGE(Q334:T334,{1;2;3})))))</f>
        <v/>
      </c>
      <c r="V334" s="140" t="str">
        <f t="shared" si="76"/>
        <v/>
      </c>
      <c r="W334" s="17"/>
      <c r="X334" s="140" t="str">
        <f t="shared" si="77"/>
        <v/>
      </c>
      <c r="Y334" s="21"/>
      <c r="Z334" s="26" t="str">
        <f t="shared" si="70"/>
        <v/>
      </c>
      <c r="AA334" s="27" t="str">
        <f t="shared" si="71"/>
        <v/>
      </c>
      <c r="AB334" s="27" t="str">
        <f t="shared" si="72"/>
        <v/>
      </c>
      <c r="AC334" s="25" t="str">
        <f t="shared" si="78"/>
        <v/>
      </c>
      <c r="AD334" s="19" t="str">
        <f t="shared" si="79"/>
        <v/>
      </c>
      <c r="AE334" s="142" t="str">
        <f t="shared" si="80"/>
        <v/>
      </c>
      <c r="AF334" s="28" t="str">
        <f t="shared" si="81"/>
        <v/>
      </c>
      <c r="AG334" s="29" t="str">
        <f t="shared" si="82"/>
        <v/>
      </c>
      <c r="AH334" s="30" t="str">
        <f t="shared" si="83"/>
        <v/>
      </c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  <c r="AV334" s="6"/>
      <c r="AW334" s="6"/>
    </row>
    <row r="335" spans="2:49" ht="18" customHeight="1" x14ac:dyDescent="0.2">
      <c r="B335" s="106">
        <v>324</v>
      </c>
      <c r="C335" s="153"/>
      <c r="D335" s="184"/>
      <c r="E335" s="184"/>
      <c r="F335" s="184"/>
      <c r="G335" s="165" t="str">
        <f t="shared" si="73"/>
        <v/>
      </c>
      <c r="H335" s="48"/>
      <c r="I335" s="17"/>
      <c r="J335" s="140" t="str">
        <f t="shared" si="74"/>
        <v/>
      </c>
      <c r="K335" s="112"/>
      <c r="L335" s="114"/>
      <c r="M335" s="114"/>
      <c r="N335" s="114"/>
      <c r="O335" s="18" t="str" cm="1">
        <f t="array" ref="O335">IF(K335="","",IF($O$11="Bester",LARGE(K335:N335,1),IF(AND(M335="",N335=""),"",SUM(LARGE(K335:N335,{1;2;3})))))</f>
        <v/>
      </c>
      <c r="P335" s="140" t="str">
        <f t="shared" si="75"/>
        <v/>
      </c>
      <c r="Q335" s="112"/>
      <c r="R335" s="114"/>
      <c r="S335" s="114"/>
      <c r="T335" s="114"/>
      <c r="U335" s="19" t="str" cm="1">
        <f t="array" ref="U335">IF(Q335="","",IF($U$11="Bester",LARGE(Q335:T335,1),IF(AND(S335="",T335=""),"",SUM(LARGE(Q335:T335,{1;2;3})))))</f>
        <v/>
      </c>
      <c r="V335" s="140" t="str">
        <f t="shared" si="76"/>
        <v/>
      </c>
      <c r="W335" s="17"/>
      <c r="X335" s="140" t="str">
        <f t="shared" si="77"/>
        <v/>
      </c>
      <c r="Y335" s="21"/>
      <c r="Z335" s="26" t="str">
        <f t="shared" si="70"/>
        <v/>
      </c>
      <c r="AA335" s="27" t="str">
        <f t="shared" si="71"/>
        <v/>
      </c>
      <c r="AB335" s="27" t="str">
        <f t="shared" si="72"/>
        <v/>
      </c>
      <c r="AC335" s="25" t="str">
        <f t="shared" si="78"/>
        <v/>
      </c>
      <c r="AD335" s="19" t="str">
        <f t="shared" si="79"/>
        <v/>
      </c>
      <c r="AE335" s="142" t="str">
        <f t="shared" si="80"/>
        <v/>
      </c>
      <c r="AF335" s="28" t="str">
        <f t="shared" si="81"/>
        <v/>
      </c>
      <c r="AG335" s="29" t="str">
        <f t="shared" si="82"/>
        <v/>
      </c>
      <c r="AH335" s="30" t="str">
        <f t="shared" si="83"/>
        <v/>
      </c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  <c r="AV335" s="6"/>
      <c r="AW335" s="6"/>
    </row>
    <row r="336" spans="2:49" ht="18" customHeight="1" x14ac:dyDescent="0.2">
      <c r="B336" s="106">
        <v>325</v>
      </c>
      <c r="C336" s="153"/>
      <c r="D336" s="184"/>
      <c r="E336" s="184"/>
      <c r="F336" s="184"/>
      <c r="G336" s="165" t="str">
        <f t="shared" si="73"/>
        <v/>
      </c>
      <c r="H336" s="48"/>
      <c r="I336" s="17"/>
      <c r="J336" s="140" t="str">
        <f t="shared" si="74"/>
        <v/>
      </c>
      <c r="K336" s="112"/>
      <c r="L336" s="114"/>
      <c r="M336" s="114"/>
      <c r="N336" s="114"/>
      <c r="O336" s="18" t="str" cm="1">
        <f t="array" ref="O336">IF(K336="","",IF($O$11="Bester",LARGE(K336:N336,1),IF(AND(M336="",N336=""),"",SUM(LARGE(K336:N336,{1;2;3})))))</f>
        <v/>
      </c>
      <c r="P336" s="140" t="str">
        <f t="shared" si="75"/>
        <v/>
      </c>
      <c r="Q336" s="112"/>
      <c r="R336" s="114"/>
      <c r="S336" s="114"/>
      <c r="T336" s="114"/>
      <c r="U336" s="19" t="str" cm="1">
        <f t="array" ref="U336">IF(Q336="","",IF($U$11="Bester",LARGE(Q336:T336,1),IF(AND(S336="",T336=""),"",SUM(LARGE(Q336:T336,{1;2;3})))))</f>
        <v/>
      </c>
      <c r="V336" s="140" t="str">
        <f t="shared" si="76"/>
        <v/>
      </c>
      <c r="W336" s="17"/>
      <c r="X336" s="140" t="str">
        <f t="shared" si="77"/>
        <v/>
      </c>
      <c r="Y336" s="21"/>
      <c r="Z336" s="26" t="str">
        <f t="shared" si="70"/>
        <v/>
      </c>
      <c r="AA336" s="27" t="str">
        <f t="shared" si="71"/>
        <v/>
      </c>
      <c r="AB336" s="27" t="str">
        <f t="shared" si="72"/>
        <v/>
      </c>
      <c r="AC336" s="25" t="str">
        <f t="shared" si="78"/>
        <v/>
      </c>
      <c r="AD336" s="19" t="str">
        <f t="shared" si="79"/>
        <v/>
      </c>
      <c r="AE336" s="142" t="str">
        <f t="shared" si="80"/>
        <v/>
      </c>
      <c r="AF336" s="28" t="str">
        <f t="shared" si="81"/>
        <v/>
      </c>
      <c r="AG336" s="29" t="str">
        <f t="shared" si="82"/>
        <v/>
      </c>
      <c r="AH336" s="30" t="str">
        <f t="shared" si="83"/>
        <v/>
      </c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  <c r="AV336" s="6"/>
      <c r="AW336" s="6"/>
    </row>
    <row r="337" spans="2:49" ht="18" customHeight="1" x14ac:dyDescent="0.2">
      <c r="B337" s="106">
        <v>326</v>
      </c>
      <c r="C337" s="153"/>
      <c r="D337" s="184"/>
      <c r="E337" s="184"/>
      <c r="F337" s="184"/>
      <c r="G337" s="165" t="str">
        <f t="shared" si="73"/>
        <v/>
      </c>
      <c r="H337" s="48"/>
      <c r="I337" s="17"/>
      <c r="J337" s="140" t="str">
        <f t="shared" si="74"/>
        <v/>
      </c>
      <c r="K337" s="112"/>
      <c r="L337" s="114"/>
      <c r="M337" s="114"/>
      <c r="N337" s="114"/>
      <c r="O337" s="18" t="str" cm="1">
        <f t="array" ref="O337">IF(K337="","",IF($O$11="Bester",LARGE(K337:N337,1),IF(AND(M337="",N337=""),"",SUM(LARGE(K337:N337,{1;2;3})))))</f>
        <v/>
      </c>
      <c r="P337" s="140" t="str">
        <f t="shared" si="75"/>
        <v/>
      </c>
      <c r="Q337" s="112"/>
      <c r="R337" s="114"/>
      <c r="S337" s="114"/>
      <c r="T337" s="114"/>
      <c r="U337" s="19" t="str" cm="1">
        <f t="array" ref="U337">IF(Q337="","",IF($U$11="Bester",LARGE(Q337:T337,1),IF(AND(S337="",T337=""),"",SUM(LARGE(Q337:T337,{1;2;3})))))</f>
        <v/>
      </c>
      <c r="V337" s="140" t="str">
        <f t="shared" si="76"/>
        <v/>
      </c>
      <c r="W337" s="17"/>
      <c r="X337" s="140" t="str">
        <f t="shared" si="77"/>
        <v/>
      </c>
      <c r="Y337" s="21"/>
      <c r="Z337" s="26" t="str">
        <f t="shared" si="70"/>
        <v/>
      </c>
      <c r="AA337" s="27" t="str">
        <f t="shared" si="71"/>
        <v/>
      </c>
      <c r="AB337" s="27" t="str">
        <f t="shared" si="72"/>
        <v/>
      </c>
      <c r="AC337" s="25" t="str">
        <f t="shared" si="78"/>
        <v/>
      </c>
      <c r="AD337" s="19" t="str">
        <f t="shared" si="79"/>
        <v/>
      </c>
      <c r="AE337" s="142" t="str">
        <f t="shared" si="80"/>
        <v/>
      </c>
      <c r="AF337" s="28" t="str">
        <f t="shared" si="81"/>
        <v/>
      </c>
      <c r="AG337" s="29" t="str">
        <f t="shared" si="82"/>
        <v/>
      </c>
      <c r="AH337" s="30" t="str">
        <f t="shared" si="83"/>
        <v/>
      </c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  <c r="AV337" s="6"/>
      <c r="AW337" s="6"/>
    </row>
    <row r="338" spans="2:49" ht="18" customHeight="1" x14ac:dyDescent="0.2">
      <c r="B338" s="106">
        <v>327</v>
      </c>
      <c r="C338" s="153"/>
      <c r="D338" s="184"/>
      <c r="E338" s="184"/>
      <c r="F338" s="184"/>
      <c r="G338" s="165" t="str">
        <f t="shared" si="73"/>
        <v/>
      </c>
      <c r="H338" s="48"/>
      <c r="I338" s="17"/>
      <c r="J338" s="140" t="str">
        <f t="shared" si="74"/>
        <v/>
      </c>
      <c r="K338" s="112"/>
      <c r="L338" s="114"/>
      <c r="M338" s="114"/>
      <c r="N338" s="114"/>
      <c r="O338" s="18" t="str" cm="1">
        <f t="array" ref="O338">IF(K338="","",IF($O$11="Bester",LARGE(K338:N338,1),IF(AND(M338="",N338=""),"",SUM(LARGE(K338:N338,{1;2;3})))))</f>
        <v/>
      </c>
      <c r="P338" s="140" t="str">
        <f t="shared" si="75"/>
        <v/>
      </c>
      <c r="Q338" s="112"/>
      <c r="R338" s="114"/>
      <c r="S338" s="114"/>
      <c r="T338" s="114"/>
      <c r="U338" s="19" t="str" cm="1">
        <f t="array" ref="U338">IF(Q338="","",IF($U$11="Bester",LARGE(Q338:T338,1),IF(AND(S338="",T338=""),"",SUM(LARGE(Q338:T338,{1;2;3})))))</f>
        <v/>
      </c>
      <c r="V338" s="140" t="str">
        <f t="shared" si="76"/>
        <v/>
      </c>
      <c r="W338" s="17"/>
      <c r="X338" s="140" t="str">
        <f t="shared" si="77"/>
        <v/>
      </c>
      <c r="Y338" s="21"/>
      <c r="Z338" s="26" t="str">
        <f t="shared" si="70"/>
        <v/>
      </c>
      <c r="AA338" s="27" t="str">
        <f t="shared" si="71"/>
        <v/>
      </c>
      <c r="AB338" s="27" t="str">
        <f t="shared" si="72"/>
        <v/>
      </c>
      <c r="AC338" s="25" t="str">
        <f t="shared" si="78"/>
        <v/>
      </c>
      <c r="AD338" s="19" t="str">
        <f t="shared" si="79"/>
        <v/>
      </c>
      <c r="AE338" s="142" t="str">
        <f t="shared" si="80"/>
        <v/>
      </c>
      <c r="AF338" s="28" t="str">
        <f t="shared" si="81"/>
        <v/>
      </c>
      <c r="AG338" s="29" t="str">
        <f t="shared" si="82"/>
        <v/>
      </c>
      <c r="AH338" s="30" t="str">
        <f t="shared" si="83"/>
        <v/>
      </c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  <c r="AV338" s="6"/>
      <c r="AW338" s="6"/>
    </row>
    <row r="339" spans="2:49" ht="18" customHeight="1" x14ac:dyDescent="0.2">
      <c r="B339" s="106">
        <v>328</v>
      </c>
      <c r="C339" s="153"/>
      <c r="D339" s="184"/>
      <c r="E339" s="184"/>
      <c r="F339" s="184"/>
      <c r="G339" s="165" t="str">
        <f t="shared" si="73"/>
        <v/>
      </c>
      <c r="H339" s="48"/>
      <c r="I339" s="17"/>
      <c r="J339" s="140" t="str">
        <f t="shared" si="74"/>
        <v/>
      </c>
      <c r="K339" s="112"/>
      <c r="L339" s="114"/>
      <c r="M339" s="114"/>
      <c r="N339" s="114"/>
      <c r="O339" s="18" t="str" cm="1">
        <f t="array" ref="O339">IF(K339="","",IF($O$11="Bester",LARGE(K339:N339,1),IF(AND(M339="",N339=""),"",SUM(LARGE(K339:N339,{1;2;3})))))</f>
        <v/>
      </c>
      <c r="P339" s="140" t="str">
        <f t="shared" si="75"/>
        <v/>
      </c>
      <c r="Q339" s="112"/>
      <c r="R339" s="114"/>
      <c r="S339" s="114"/>
      <c r="T339" s="114"/>
      <c r="U339" s="19" t="str" cm="1">
        <f t="array" ref="U339">IF(Q339="","",IF($U$11="Bester",LARGE(Q339:T339,1),IF(AND(S339="",T339=""),"",SUM(LARGE(Q339:T339,{1;2;3})))))</f>
        <v/>
      </c>
      <c r="V339" s="140" t="str">
        <f t="shared" si="76"/>
        <v/>
      </c>
      <c r="W339" s="17"/>
      <c r="X339" s="140" t="str">
        <f t="shared" si="77"/>
        <v/>
      </c>
      <c r="Y339" s="21"/>
      <c r="Z339" s="26" t="str">
        <f t="shared" si="70"/>
        <v/>
      </c>
      <c r="AA339" s="27" t="str">
        <f t="shared" si="71"/>
        <v/>
      </c>
      <c r="AB339" s="27" t="str">
        <f t="shared" si="72"/>
        <v/>
      </c>
      <c r="AC339" s="25" t="str">
        <f t="shared" si="78"/>
        <v/>
      </c>
      <c r="AD339" s="19" t="str">
        <f t="shared" si="79"/>
        <v/>
      </c>
      <c r="AE339" s="142" t="str">
        <f t="shared" si="80"/>
        <v/>
      </c>
      <c r="AF339" s="28" t="str">
        <f t="shared" si="81"/>
        <v/>
      </c>
      <c r="AG339" s="29" t="str">
        <f t="shared" si="82"/>
        <v/>
      </c>
      <c r="AH339" s="30" t="str">
        <f t="shared" si="83"/>
        <v/>
      </c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  <c r="AV339" s="6"/>
      <c r="AW339" s="6"/>
    </row>
    <row r="340" spans="2:49" ht="18" customHeight="1" x14ac:dyDescent="0.2">
      <c r="B340" s="106">
        <v>329</v>
      </c>
      <c r="C340" s="153"/>
      <c r="D340" s="184"/>
      <c r="E340" s="184"/>
      <c r="F340" s="184"/>
      <c r="G340" s="165" t="str">
        <f t="shared" si="73"/>
        <v/>
      </c>
      <c r="H340" s="48"/>
      <c r="I340" s="17"/>
      <c r="J340" s="140" t="str">
        <f t="shared" si="74"/>
        <v/>
      </c>
      <c r="K340" s="112"/>
      <c r="L340" s="114"/>
      <c r="M340" s="114"/>
      <c r="N340" s="114"/>
      <c r="O340" s="18" t="str" cm="1">
        <f t="array" ref="O340">IF(K340="","",IF($O$11="Bester",LARGE(K340:N340,1),IF(AND(M340="",N340=""),"",SUM(LARGE(K340:N340,{1;2;3})))))</f>
        <v/>
      </c>
      <c r="P340" s="140" t="str">
        <f t="shared" si="75"/>
        <v/>
      </c>
      <c r="Q340" s="112"/>
      <c r="R340" s="114"/>
      <c r="S340" s="114"/>
      <c r="T340" s="114"/>
      <c r="U340" s="19" t="str" cm="1">
        <f t="array" ref="U340">IF(Q340="","",IF($U$11="Bester",LARGE(Q340:T340,1),IF(AND(S340="",T340=""),"",SUM(LARGE(Q340:T340,{1;2;3})))))</f>
        <v/>
      </c>
      <c r="V340" s="140" t="str">
        <f t="shared" si="76"/>
        <v/>
      </c>
      <c r="W340" s="17"/>
      <c r="X340" s="140" t="str">
        <f t="shared" si="77"/>
        <v/>
      </c>
      <c r="Y340" s="21"/>
      <c r="Z340" s="26" t="str">
        <f t="shared" si="70"/>
        <v/>
      </c>
      <c r="AA340" s="27" t="str">
        <f t="shared" si="71"/>
        <v/>
      </c>
      <c r="AB340" s="27" t="str">
        <f t="shared" si="72"/>
        <v/>
      </c>
      <c r="AC340" s="25" t="str">
        <f t="shared" si="78"/>
        <v/>
      </c>
      <c r="AD340" s="19" t="str">
        <f t="shared" si="79"/>
        <v/>
      </c>
      <c r="AE340" s="142" t="str">
        <f t="shared" si="80"/>
        <v/>
      </c>
      <c r="AF340" s="28" t="str">
        <f t="shared" si="81"/>
        <v/>
      </c>
      <c r="AG340" s="29" t="str">
        <f t="shared" si="82"/>
        <v/>
      </c>
      <c r="AH340" s="30" t="str">
        <f t="shared" si="83"/>
        <v/>
      </c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  <c r="AV340" s="6"/>
      <c r="AW340" s="6"/>
    </row>
    <row r="341" spans="2:49" ht="18" customHeight="1" x14ac:dyDescent="0.2">
      <c r="B341" s="106">
        <v>330</v>
      </c>
      <c r="C341" s="153"/>
      <c r="D341" s="184"/>
      <c r="E341" s="184"/>
      <c r="F341" s="184"/>
      <c r="G341" s="165" t="str">
        <f t="shared" si="73"/>
        <v/>
      </c>
      <c r="H341" s="48"/>
      <c r="I341" s="17"/>
      <c r="J341" s="140" t="str">
        <f t="shared" si="74"/>
        <v/>
      </c>
      <c r="K341" s="112"/>
      <c r="L341" s="114"/>
      <c r="M341" s="114"/>
      <c r="N341" s="114"/>
      <c r="O341" s="18" t="str" cm="1">
        <f t="array" ref="O341">IF(K341="","",IF($O$11="Bester",LARGE(K341:N341,1),IF(AND(M341="",N341=""),"",SUM(LARGE(K341:N341,{1;2;3})))))</f>
        <v/>
      </c>
      <c r="P341" s="140" t="str">
        <f t="shared" si="75"/>
        <v/>
      </c>
      <c r="Q341" s="112"/>
      <c r="R341" s="114"/>
      <c r="S341" s="114"/>
      <c r="T341" s="114"/>
      <c r="U341" s="19" t="str" cm="1">
        <f t="array" ref="U341">IF(Q341="","",IF($U$11="Bester",LARGE(Q341:T341,1),IF(AND(S341="",T341=""),"",SUM(LARGE(Q341:T341,{1;2;3})))))</f>
        <v/>
      </c>
      <c r="V341" s="140" t="str">
        <f t="shared" si="76"/>
        <v/>
      </c>
      <c r="W341" s="17"/>
      <c r="X341" s="140" t="str">
        <f t="shared" si="77"/>
        <v/>
      </c>
      <c r="Y341" s="21"/>
      <c r="Z341" s="26" t="str">
        <f t="shared" si="70"/>
        <v/>
      </c>
      <c r="AA341" s="27" t="str">
        <f t="shared" si="71"/>
        <v/>
      </c>
      <c r="AB341" s="27" t="str">
        <f t="shared" si="72"/>
        <v/>
      </c>
      <c r="AC341" s="25" t="str">
        <f t="shared" si="78"/>
        <v/>
      </c>
      <c r="AD341" s="19" t="str">
        <f t="shared" si="79"/>
        <v/>
      </c>
      <c r="AE341" s="142" t="str">
        <f t="shared" si="80"/>
        <v/>
      </c>
      <c r="AF341" s="28" t="str">
        <f t="shared" si="81"/>
        <v/>
      </c>
      <c r="AG341" s="29" t="str">
        <f t="shared" si="82"/>
        <v/>
      </c>
      <c r="AH341" s="30" t="str">
        <f t="shared" si="83"/>
        <v/>
      </c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  <c r="AV341" s="6"/>
      <c r="AW341" s="6"/>
    </row>
    <row r="342" spans="2:49" ht="18" customHeight="1" x14ac:dyDescent="0.2">
      <c r="B342" s="106">
        <v>331</v>
      </c>
      <c r="C342" s="153"/>
      <c r="D342" s="184"/>
      <c r="E342" s="184"/>
      <c r="F342" s="184"/>
      <c r="G342" s="165" t="str">
        <f t="shared" si="73"/>
        <v/>
      </c>
      <c r="H342" s="48"/>
      <c r="I342" s="17"/>
      <c r="J342" s="140" t="str">
        <f t="shared" si="74"/>
        <v/>
      </c>
      <c r="K342" s="112"/>
      <c r="L342" s="114"/>
      <c r="M342" s="114"/>
      <c r="N342" s="114"/>
      <c r="O342" s="18" t="str" cm="1">
        <f t="array" ref="O342">IF(K342="","",IF($O$11="Bester",LARGE(K342:N342,1),IF(AND(M342="",N342=""),"",SUM(LARGE(K342:N342,{1;2;3})))))</f>
        <v/>
      </c>
      <c r="P342" s="140" t="str">
        <f t="shared" si="75"/>
        <v/>
      </c>
      <c r="Q342" s="112"/>
      <c r="R342" s="114"/>
      <c r="S342" s="114"/>
      <c r="T342" s="114"/>
      <c r="U342" s="19" t="str" cm="1">
        <f t="array" ref="U342">IF(Q342="","",IF($U$11="Bester",LARGE(Q342:T342,1),IF(AND(S342="",T342=""),"",SUM(LARGE(Q342:T342,{1;2;3})))))</f>
        <v/>
      </c>
      <c r="V342" s="140" t="str">
        <f t="shared" si="76"/>
        <v/>
      </c>
      <c r="W342" s="17"/>
      <c r="X342" s="140" t="str">
        <f t="shared" si="77"/>
        <v/>
      </c>
      <c r="Y342" s="21"/>
      <c r="Z342" s="26" t="str">
        <f t="shared" si="70"/>
        <v/>
      </c>
      <c r="AA342" s="27" t="str">
        <f t="shared" si="71"/>
        <v/>
      </c>
      <c r="AB342" s="27" t="str">
        <f t="shared" si="72"/>
        <v/>
      </c>
      <c r="AC342" s="25" t="str">
        <f t="shared" si="78"/>
        <v/>
      </c>
      <c r="AD342" s="19" t="str">
        <f t="shared" si="79"/>
        <v/>
      </c>
      <c r="AE342" s="142" t="str">
        <f t="shared" si="80"/>
        <v/>
      </c>
      <c r="AF342" s="28" t="str">
        <f t="shared" si="81"/>
        <v/>
      </c>
      <c r="AG342" s="29" t="str">
        <f t="shared" si="82"/>
        <v/>
      </c>
      <c r="AH342" s="30" t="str">
        <f t="shared" si="83"/>
        <v/>
      </c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  <c r="AV342" s="6"/>
      <c r="AW342" s="6"/>
    </row>
    <row r="343" spans="2:49" ht="18" customHeight="1" x14ac:dyDescent="0.2">
      <c r="B343" s="106">
        <v>332</v>
      </c>
      <c r="C343" s="153"/>
      <c r="D343" s="184"/>
      <c r="E343" s="184"/>
      <c r="F343" s="184"/>
      <c r="G343" s="165" t="str">
        <f t="shared" si="73"/>
        <v/>
      </c>
      <c r="H343" s="48"/>
      <c r="I343" s="17"/>
      <c r="J343" s="140" t="str">
        <f t="shared" si="74"/>
        <v/>
      </c>
      <c r="K343" s="112"/>
      <c r="L343" s="114"/>
      <c r="M343" s="114"/>
      <c r="N343" s="114"/>
      <c r="O343" s="18" t="str" cm="1">
        <f t="array" ref="O343">IF(K343="","",IF($O$11="Bester",LARGE(K343:N343,1),IF(AND(M343="",N343=""),"",SUM(LARGE(K343:N343,{1;2;3})))))</f>
        <v/>
      </c>
      <c r="P343" s="140" t="str">
        <f t="shared" si="75"/>
        <v/>
      </c>
      <c r="Q343" s="112"/>
      <c r="R343" s="114"/>
      <c r="S343" s="114"/>
      <c r="T343" s="114"/>
      <c r="U343" s="19" t="str" cm="1">
        <f t="array" ref="U343">IF(Q343="","",IF($U$11="Bester",LARGE(Q343:T343,1),IF(AND(S343="",T343=""),"",SUM(LARGE(Q343:T343,{1;2;3})))))</f>
        <v/>
      </c>
      <c r="V343" s="140" t="str">
        <f t="shared" si="76"/>
        <v/>
      </c>
      <c r="W343" s="17"/>
      <c r="X343" s="140" t="str">
        <f t="shared" si="77"/>
        <v/>
      </c>
      <c r="Y343" s="21"/>
      <c r="Z343" s="26" t="str">
        <f t="shared" si="70"/>
        <v/>
      </c>
      <c r="AA343" s="27" t="str">
        <f t="shared" si="71"/>
        <v/>
      </c>
      <c r="AB343" s="27" t="str">
        <f t="shared" si="72"/>
        <v/>
      </c>
      <c r="AC343" s="25" t="str">
        <f t="shared" si="78"/>
        <v/>
      </c>
      <c r="AD343" s="19" t="str">
        <f t="shared" si="79"/>
        <v/>
      </c>
      <c r="AE343" s="142" t="str">
        <f t="shared" si="80"/>
        <v/>
      </c>
      <c r="AF343" s="28" t="str">
        <f t="shared" si="81"/>
        <v/>
      </c>
      <c r="AG343" s="29" t="str">
        <f t="shared" si="82"/>
        <v/>
      </c>
      <c r="AH343" s="30" t="str">
        <f t="shared" si="83"/>
        <v/>
      </c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  <c r="AV343" s="6"/>
      <c r="AW343" s="6"/>
    </row>
    <row r="344" spans="2:49" ht="18" customHeight="1" x14ac:dyDescent="0.2">
      <c r="B344" s="106">
        <v>333</v>
      </c>
      <c r="C344" s="153"/>
      <c r="D344" s="184"/>
      <c r="E344" s="184"/>
      <c r="F344" s="184"/>
      <c r="G344" s="165" t="str">
        <f t="shared" si="73"/>
        <v/>
      </c>
      <c r="H344" s="48"/>
      <c r="I344" s="17"/>
      <c r="J344" s="140" t="str">
        <f t="shared" si="74"/>
        <v/>
      </c>
      <c r="K344" s="112"/>
      <c r="L344" s="114"/>
      <c r="M344" s="114"/>
      <c r="N344" s="114"/>
      <c r="O344" s="18" t="str" cm="1">
        <f t="array" ref="O344">IF(K344="","",IF($O$11="Bester",LARGE(K344:N344,1),IF(AND(M344="",N344=""),"",SUM(LARGE(K344:N344,{1;2;3})))))</f>
        <v/>
      </c>
      <c r="P344" s="140" t="str">
        <f t="shared" si="75"/>
        <v/>
      </c>
      <c r="Q344" s="112"/>
      <c r="R344" s="114"/>
      <c r="S344" s="114"/>
      <c r="T344" s="114"/>
      <c r="U344" s="19" t="str" cm="1">
        <f t="array" ref="U344">IF(Q344="","",IF($U$11="Bester",LARGE(Q344:T344,1),IF(AND(S344="",T344=""),"",SUM(LARGE(Q344:T344,{1;2;3})))))</f>
        <v/>
      </c>
      <c r="V344" s="140" t="str">
        <f t="shared" si="76"/>
        <v/>
      </c>
      <c r="W344" s="17"/>
      <c r="X344" s="140" t="str">
        <f t="shared" si="77"/>
        <v/>
      </c>
      <c r="Y344" s="21"/>
      <c r="Z344" s="26" t="str">
        <f t="shared" si="70"/>
        <v/>
      </c>
      <c r="AA344" s="27" t="str">
        <f t="shared" si="71"/>
        <v/>
      </c>
      <c r="AB344" s="27" t="str">
        <f t="shared" si="72"/>
        <v/>
      </c>
      <c r="AC344" s="25" t="str">
        <f t="shared" si="78"/>
        <v/>
      </c>
      <c r="AD344" s="19" t="str">
        <f t="shared" si="79"/>
        <v/>
      </c>
      <c r="AE344" s="142" t="str">
        <f t="shared" si="80"/>
        <v/>
      </c>
      <c r="AF344" s="28" t="str">
        <f t="shared" si="81"/>
        <v/>
      </c>
      <c r="AG344" s="29" t="str">
        <f t="shared" si="82"/>
        <v/>
      </c>
      <c r="AH344" s="30" t="str">
        <f t="shared" si="83"/>
        <v/>
      </c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  <c r="AV344" s="6"/>
      <c r="AW344" s="6"/>
    </row>
    <row r="345" spans="2:49" ht="18" customHeight="1" x14ac:dyDescent="0.2">
      <c r="B345" s="106">
        <v>334</v>
      </c>
      <c r="C345" s="153"/>
      <c r="D345" s="184"/>
      <c r="E345" s="184"/>
      <c r="F345" s="184"/>
      <c r="G345" s="165" t="str">
        <f t="shared" si="73"/>
        <v/>
      </c>
      <c r="H345" s="48"/>
      <c r="I345" s="17"/>
      <c r="J345" s="140" t="str">
        <f t="shared" si="74"/>
        <v/>
      </c>
      <c r="K345" s="112"/>
      <c r="L345" s="114"/>
      <c r="M345" s="114"/>
      <c r="N345" s="114"/>
      <c r="O345" s="18" t="str" cm="1">
        <f t="array" ref="O345">IF(K345="","",IF($O$11="Bester",LARGE(K345:N345,1),IF(AND(M345="",N345=""),"",SUM(LARGE(K345:N345,{1;2;3})))))</f>
        <v/>
      </c>
      <c r="P345" s="140" t="str">
        <f t="shared" si="75"/>
        <v/>
      </c>
      <c r="Q345" s="112"/>
      <c r="R345" s="114"/>
      <c r="S345" s="114"/>
      <c r="T345" s="114"/>
      <c r="U345" s="19" t="str" cm="1">
        <f t="array" ref="U345">IF(Q345="","",IF($U$11="Bester",LARGE(Q345:T345,1),IF(AND(S345="",T345=""),"",SUM(LARGE(Q345:T345,{1;2;3})))))</f>
        <v/>
      </c>
      <c r="V345" s="140" t="str">
        <f t="shared" si="76"/>
        <v/>
      </c>
      <c r="W345" s="17"/>
      <c r="X345" s="140" t="str">
        <f t="shared" si="77"/>
        <v/>
      </c>
      <c r="Y345" s="21"/>
      <c r="Z345" s="26" t="str">
        <f t="shared" si="70"/>
        <v/>
      </c>
      <c r="AA345" s="27" t="str">
        <f t="shared" si="71"/>
        <v/>
      </c>
      <c r="AB345" s="27" t="str">
        <f t="shared" si="72"/>
        <v/>
      </c>
      <c r="AC345" s="25" t="str">
        <f t="shared" si="78"/>
        <v/>
      </c>
      <c r="AD345" s="19" t="str">
        <f t="shared" si="79"/>
        <v/>
      </c>
      <c r="AE345" s="142" t="str">
        <f t="shared" si="80"/>
        <v/>
      </c>
      <c r="AF345" s="28" t="str">
        <f t="shared" si="81"/>
        <v/>
      </c>
      <c r="AG345" s="29" t="str">
        <f t="shared" si="82"/>
        <v/>
      </c>
      <c r="AH345" s="30" t="str">
        <f t="shared" si="83"/>
        <v/>
      </c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  <c r="AV345" s="6"/>
      <c r="AW345" s="6"/>
    </row>
    <row r="346" spans="2:49" ht="18" customHeight="1" x14ac:dyDescent="0.2">
      <c r="B346" s="106">
        <v>335</v>
      </c>
      <c r="C346" s="153"/>
      <c r="D346" s="184"/>
      <c r="E346" s="184"/>
      <c r="F346" s="184"/>
      <c r="G346" s="165" t="str">
        <f t="shared" si="73"/>
        <v/>
      </c>
      <c r="H346" s="48"/>
      <c r="I346" s="17"/>
      <c r="J346" s="140" t="str">
        <f t="shared" si="74"/>
        <v/>
      </c>
      <c r="K346" s="112"/>
      <c r="L346" s="114"/>
      <c r="M346" s="114"/>
      <c r="N346" s="114"/>
      <c r="O346" s="18" t="str" cm="1">
        <f t="array" ref="O346">IF(K346="","",IF($O$11="Bester",LARGE(K346:N346,1),IF(AND(M346="",N346=""),"",SUM(LARGE(K346:N346,{1;2;3})))))</f>
        <v/>
      </c>
      <c r="P346" s="140" t="str">
        <f t="shared" si="75"/>
        <v/>
      </c>
      <c r="Q346" s="112"/>
      <c r="R346" s="114"/>
      <c r="S346" s="114"/>
      <c r="T346" s="114"/>
      <c r="U346" s="19" t="str" cm="1">
        <f t="array" ref="U346">IF(Q346="","",IF($U$11="Bester",LARGE(Q346:T346,1),IF(AND(S346="",T346=""),"",SUM(LARGE(Q346:T346,{1;2;3})))))</f>
        <v/>
      </c>
      <c r="V346" s="140" t="str">
        <f t="shared" si="76"/>
        <v/>
      </c>
      <c r="W346" s="17"/>
      <c r="X346" s="140" t="str">
        <f t="shared" si="77"/>
        <v/>
      </c>
      <c r="Y346" s="21"/>
      <c r="Z346" s="26" t="str">
        <f t="shared" si="70"/>
        <v/>
      </c>
      <c r="AA346" s="27" t="str">
        <f t="shared" si="71"/>
        <v/>
      </c>
      <c r="AB346" s="27" t="str">
        <f t="shared" si="72"/>
        <v/>
      </c>
      <c r="AC346" s="25" t="str">
        <f t="shared" si="78"/>
        <v/>
      </c>
      <c r="AD346" s="19" t="str">
        <f t="shared" si="79"/>
        <v/>
      </c>
      <c r="AE346" s="142" t="str">
        <f t="shared" si="80"/>
        <v/>
      </c>
      <c r="AF346" s="28" t="str">
        <f t="shared" si="81"/>
        <v/>
      </c>
      <c r="AG346" s="29" t="str">
        <f t="shared" si="82"/>
        <v/>
      </c>
      <c r="AH346" s="30" t="str">
        <f t="shared" si="83"/>
        <v/>
      </c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  <c r="AV346" s="6"/>
      <c r="AW346" s="6"/>
    </row>
    <row r="347" spans="2:49" ht="18" customHeight="1" x14ac:dyDescent="0.2">
      <c r="B347" s="106">
        <v>336</v>
      </c>
      <c r="C347" s="153"/>
      <c r="D347" s="184"/>
      <c r="E347" s="184"/>
      <c r="F347" s="184"/>
      <c r="G347" s="165" t="str">
        <f t="shared" si="73"/>
        <v/>
      </c>
      <c r="H347" s="48"/>
      <c r="I347" s="17"/>
      <c r="J347" s="140" t="str">
        <f t="shared" si="74"/>
        <v/>
      </c>
      <c r="K347" s="112"/>
      <c r="L347" s="114"/>
      <c r="M347" s="114"/>
      <c r="N347" s="114"/>
      <c r="O347" s="18" t="str" cm="1">
        <f t="array" ref="O347">IF(K347="","",IF($O$11="Bester",LARGE(K347:N347,1),IF(AND(M347="",N347=""),"",SUM(LARGE(K347:N347,{1;2;3})))))</f>
        <v/>
      </c>
      <c r="P347" s="140" t="str">
        <f t="shared" si="75"/>
        <v/>
      </c>
      <c r="Q347" s="112"/>
      <c r="R347" s="114"/>
      <c r="S347" s="114"/>
      <c r="T347" s="114"/>
      <c r="U347" s="19" t="str" cm="1">
        <f t="array" ref="U347">IF(Q347="","",IF($U$11="Bester",LARGE(Q347:T347,1),IF(AND(S347="",T347=""),"",SUM(LARGE(Q347:T347,{1;2;3})))))</f>
        <v/>
      </c>
      <c r="V347" s="140" t="str">
        <f t="shared" si="76"/>
        <v/>
      </c>
      <c r="W347" s="17"/>
      <c r="X347" s="140" t="str">
        <f t="shared" si="77"/>
        <v/>
      </c>
      <c r="Y347" s="21"/>
      <c r="Z347" s="26" t="str">
        <f t="shared" si="70"/>
        <v/>
      </c>
      <c r="AA347" s="27" t="str">
        <f t="shared" si="71"/>
        <v/>
      </c>
      <c r="AB347" s="27" t="str">
        <f t="shared" si="72"/>
        <v/>
      </c>
      <c r="AC347" s="25" t="str">
        <f t="shared" si="78"/>
        <v/>
      </c>
      <c r="AD347" s="19" t="str">
        <f t="shared" si="79"/>
        <v/>
      </c>
      <c r="AE347" s="142" t="str">
        <f t="shared" si="80"/>
        <v/>
      </c>
      <c r="AF347" s="28" t="str">
        <f t="shared" si="81"/>
        <v/>
      </c>
      <c r="AG347" s="29" t="str">
        <f t="shared" si="82"/>
        <v/>
      </c>
      <c r="AH347" s="30" t="str">
        <f t="shared" si="83"/>
        <v/>
      </c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  <c r="AV347" s="6"/>
      <c r="AW347" s="6"/>
    </row>
    <row r="348" spans="2:49" ht="18" customHeight="1" x14ac:dyDescent="0.2">
      <c r="B348" s="106">
        <v>337</v>
      </c>
      <c r="C348" s="153"/>
      <c r="D348" s="184"/>
      <c r="E348" s="184"/>
      <c r="F348" s="184"/>
      <c r="G348" s="165" t="str">
        <f t="shared" si="73"/>
        <v/>
      </c>
      <c r="H348" s="48"/>
      <c r="I348" s="17"/>
      <c r="J348" s="140" t="str">
        <f t="shared" si="74"/>
        <v/>
      </c>
      <c r="K348" s="112"/>
      <c r="L348" s="114"/>
      <c r="M348" s="114"/>
      <c r="N348" s="114"/>
      <c r="O348" s="18" t="str" cm="1">
        <f t="array" ref="O348">IF(K348="","",IF($O$11="Bester",LARGE(K348:N348,1),IF(AND(M348="",N348=""),"",SUM(LARGE(K348:N348,{1;2;3})))))</f>
        <v/>
      </c>
      <c r="P348" s="140" t="str">
        <f t="shared" si="75"/>
        <v/>
      </c>
      <c r="Q348" s="112"/>
      <c r="R348" s="114"/>
      <c r="S348" s="114"/>
      <c r="T348" s="114"/>
      <c r="U348" s="19" t="str" cm="1">
        <f t="array" ref="U348">IF(Q348="","",IF($U$11="Bester",LARGE(Q348:T348,1),IF(AND(S348="",T348=""),"",SUM(LARGE(Q348:T348,{1;2;3})))))</f>
        <v/>
      </c>
      <c r="V348" s="140" t="str">
        <f t="shared" si="76"/>
        <v/>
      </c>
      <c r="W348" s="17"/>
      <c r="X348" s="140" t="str">
        <f t="shared" si="77"/>
        <v/>
      </c>
      <c r="Y348" s="21"/>
      <c r="Z348" s="26" t="str">
        <f t="shared" si="70"/>
        <v/>
      </c>
      <c r="AA348" s="27" t="str">
        <f t="shared" si="71"/>
        <v/>
      </c>
      <c r="AB348" s="27" t="str">
        <f t="shared" si="72"/>
        <v/>
      </c>
      <c r="AC348" s="25" t="str">
        <f t="shared" si="78"/>
        <v/>
      </c>
      <c r="AD348" s="19" t="str">
        <f t="shared" si="79"/>
        <v/>
      </c>
      <c r="AE348" s="142" t="str">
        <f t="shared" si="80"/>
        <v/>
      </c>
      <c r="AF348" s="28" t="str">
        <f t="shared" si="81"/>
        <v/>
      </c>
      <c r="AG348" s="29" t="str">
        <f t="shared" si="82"/>
        <v/>
      </c>
      <c r="AH348" s="30" t="str">
        <f t="shared" si="83"/>
        <v/>
      </c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  <c r="AV348" s="6"/>
      <c r="AW348" s="6"/>
    </row>
    <row r="349" spans="2:49" ht="18" customHeight="1" x14ac:dyDescent="0.2">
      <c r="B349" s="106">
        <v>338</v>
      </c>
      <c r="C349" s="153"/>
      <c r="D349" s="184"/>
      <c r="E349" s="184"/>
      <c r="F349" s="184"/>
      <c r="G349" s="165" t="str">
        <f t="shared" si="73"/>
        <v/>
      </c>
      <c r="H349" s="48"/>
      <c r="I349" s="17"/>
      <c r="J349" s="140" t="str">
        <f t="shared" si="74"/>
        <v/>
      </c>
      <c r="K349" s="112"/>
      <c r="L349" s="114"/>
      <c r="M349" s="114"/>
      <c r="N349" s="114"/>
      <c r="O349" s="18" t="str" cm="1">
        <f t="array" ref="O349">IF(K349="","",IF($O$11="Bester",LARGE(K349:N349,1),IF(AND(M349="",N349=""),"",SUM(LARGE(K349:N349,{1;2;3})))))</f>
        <v/>
      </c>
      <c r="P349" s="140" t="str">
        <f t="shared" si="75"/>
        <v/>
      </c>
      <c r="Q349" s="112"/>
      <c r="R349" s="114"/>
      <c r="S349" s="114"/>
      <c r="T349" s="114"/>
      <c r="U349" s="19" t="str" cm="1">
        <f t="array" ref="U349">IF(Q349="","",IF($U$11="Bester",LARGE(Q349:T349,1),IF(AND(S349="",T349=""),"",SUM(LARGE(Q349:T349,{1;2;3})))))</f>
        <v/>
      </c>
      <c r="V349" s="140" t="str">
        <f t="shared" si="76"/>
        <v/>
      </c>
      <c r="W349" s="17"/>
      <c r="X349" s="140" t="str">
        <f t="shared" si="77"/>
        <v/>
      </c>
      <c r="Y349" s="21"/>
      <c r="Z349" s="26" t="str">
        <f t="shared" si="70"/>
        <v/>
      </c>
      <c r="AA349" s="27" t="str">
        <f t="shared" si="71"/>
        <v/>
      </c>
      <c r="AB349" s="27" t="str">
        <f t="shared" si="72"/>
        <v/>
      </c>
      <c r="AC349" s="25" t="str">
        <f t="shared" si="78"/>
        <v/>
      </c>
      <c r="AD349" s="19" t="str">
        <f t="shared" si="79"/>
        <v/>
      </c>
      <c r="AE349" s="142" t="str">
        <f t="shared" si="80"/>
        <v/>
      </c>
      <c r="AF349" s="28" t="str">
        <f t="shared" si="81"/>
        <v/>
      </c>
      <c r="AG349" s="29" t="str">
        <f t="shared" si="82"/>
        <v/>
      </c>
      <c r="AH349" s="30" t="str">
        <f t="shared" si="83"/>
        <v/>
      </c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  <c r="AV349" s="6"/>
      <c r="AW349" s="6"/>
    </row>
    <row r="350" spans="2:49" ht="18" customHeight="1" x14ac:dyDescent="0.2">
      <c r="B350" s="106">
        <v>339</v>
      </c>
      <c r="C350" s="153"/>
      <c r="D350" s="184"/>
      <c r="E350" s="184"/>
      <c r="F350" s="184"/>
      <c r="G350" s="165" t="str">
        <f t="shared" si="73"/>
        <v/>
      </c>
      <c r="H350" s="48"/>
      <c r="I350" s="17"/>
      <c r="J350" s="140" t="str">
        <f t="shared" si="74"/>
        <v/>
      </c>
      <c r="K350" s="112"/>
      <c r="L350" s="114"/>
      <c r="M350" s="114"/>
      <c r="N350" s="114"/>
      <c r="O350" s="18" t="str" cm="1">
        <f t="array" ref="O350">IF(K350="","",IF($O$11="Bester",LARGE(K350:N350,1),IF(AND(M350="",N350=""),"",SUM(LARGE(K350:N350,{1;2;3})))))</f>
        <v/>
      </c>
      <c r="P350" s="140" t="str">
        <f t="shared" si="75"/>
        <v/>
      </c>
      <c r="Q350" s="112"/>
      <c r="R350" s="114"/>
      <c r="S350" s="114"/>
      <c r="T350" s="114"/>
      <c r="U350" s="19" t="str" cm="1">
        <f t="array" ref="U350">IF(Q350="","",IF($U$11="Bester",LARGE(Q350:T350,1),IF(AND(S350="",T350=""),"",SUM(LARGE(Q350:T350,{1;2;3})))))</f>
        <v/>
      </c>
      <c r="V350" s="140" t="str">
        <f t="shared" si="76"/>
        <v/>
      </c>
      <c r="W350" s="17"/>
      <c r="X350" s="140" t="str">
        <f t="shared" si="77"/>
        <v/>
      </c>
      <c r="Y350" s="21"/>
      <c r="Z350" s="26" t="str">
        <f t="shared" si="70"/>
        <v/>
      </c>
      <c r="AA350" s="27" t="str">
        <f t="shared" si="71"/>
        <v/>
      </c>
      <c r="AB350" s="27" t="str">
        <f t="shared" si="72"/>
        <v/>
      </c>
      <c r="AC350" s="25" t="str">
        <f t="shared" si="78"/>
        <v/>
      </c>
      <c r="AD350" s="19" t="str">
        <f t="shared" si="79"/>
        <v/>
      </c>
      <c r="AE350" s="142" t="str">
        <f t="shared" si="80"/>
        <v/>
      </c>
      <c r="AF350" s="28" t="str">
        <f t="shared" si="81"/>
        <v/>
      </c>
      <c r="AG350" s="29" t="str">
        <f t="shared" si="82"/>
        <v/>
      </c>
      <c r="AH350" s="30" t="str">
        <f t="shared" si="83"/>
        <v/>
      </c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  <c r="AV350" s="6"/>
      <c r="AW350" s="6"/>
    </row>
    <row r="351" spans="2:49" ht="18" customHeight="1" x14ac:dyDescent="0.2">
      <c r="B351" s="106">
        <v>340</v>
      </c>
      <c r="C351" s="153"/>
      <c r="D351" s="184"/>
      <c r="E351" s="184"/>
      <c r="F351" s="184"/>
      <c r="G351" s="165" t="str">
        <f t="shared" si="73"/>
        <v/>
      </c>
      <c r="H351" s="48"/>
      <c r="I351" s="17"/>
      <c r="J351" s="140" t="str">
        <f t="shared" si="74"/>
        <v/>
      </c>
      <c r="K351" s="112"/>
      <c r="L351" s="114"/>
      <c r="M351" s="114"/>
      <c r="N351" s="114"/>
      <c r="O351" s="18" t="str" cm="1">
        <f t="array" ref="O351">IF(K351="","",IF($O$11="Bester",LARGE(K351:N351,1),IF(AND(M351="",N351=""),"",SUM(LARGE(K351:N351,{1;2;3})))))</f>
        <v/>
      </c>
      <c r="P351" s="140" t="str">
        <f t="shared" si="75"/>
        <v/>
      </c>
      <c r="Q351" s="112"/>
      <c r="R351" s="114"/>
      <c r="S351" s="114"/>
      <c r="T351" s="114"/>
      <c r="U351" s="19" t="str" cm="1">
        <f t="array" ref="U351">IF(Q351="","",IF($U$11="Bester",LARGE(Q351:T351,1),IF(AND(S351="",T351=""),"",SUM(LARGE(Q351:T351,{1;2;3})))))</f>
        <v/>
      </c>
      <c r="V351" s="140" t="str">
        <f t="shared" si="76"/>
        <v/>
      </c>
      <c r="W351" s="17"/>
      <c r="X351" s="140" t="str">
        <f t="shared" si="77"/>
        <v/>
      </c>
      <c r="Y351" s="21"/>
      <c r="Z351" s="26" t="str">
        <f t="shared" si="70"/>
        <v/>
      </c>
      <c r="AA351" s="27" t="str">
        <f t="shared" si="71"/>
        <v/>
      </c>
      <c r="AB351" s="27" t="str">
        <f t="shared" si="72"/>
        <v/>
      </c>
      <c r="AC351" s="25" t="str">
        <f t="shared" si="78"/>
        <v/>
      </c>
      <c r="AD351" s="19" t="str">
        <f t="shared" si="79"/>
        <v/>
      </c>
      <c r="AE351" s="142" t="str">
        <f t="shared" si="80"/>
        <v/>
      </c>
      <c r="AF351" s="28" t="str">
        <f t="shared" si="81"/>
        <v/>
      </c>
      <c r="AG351" s="29" t="str">
        <f t="shared" si="82"/>
        <v/>
      </c>
      <c r="AH351" s="30" t="str">
        <f t="shared" si="83"/>
        <v/>
      </c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  <c r="AV351" s="6"/>
      <c r="AW351" s="6"/>
    </row>
    <row r="352" spans="2:49" ht="18" customHeight="1" x14ac:dyDescent="0.2">
      <c r="B352" s="106">
        <v>341</v>
      </c>
      <c r="C352" s="153"/>
      <c r="D352" s="184"/>
      <c r="E352" s="184"/>
      <c r="F352" s="184"/>
      <c r="G352" s="165" t="str">
        <f t="shared" si="73"/>
        <v/>
      </c>
      <c r="H352" s="48"/>
      <c r="I352" s="17"/>
      <c r="J352" s="140" t="str">
        <f t="shared" si="74"/>
        <v/>
      </c>
      <c r="K352" s="112"/>
      <c r="L352" s="114"/>
      <c r="M352" s="114"/>
      <c r="N352" s="114"/>
      <c r="O352" s="18" t="str" cm="1">
        <f t="array" ref="O352">IF(K352="","",IF($O$11="Bester",LARGE(K352:N352,1),IF(AND(M352="",N352=""),"",SUM(LARGE(K352:N352,{1;2;3})))))</f>
        <v/>
      </c>
      <c r="P352" s="140" t="str">
        <f t="shared" si="75"/>
        <v/>
      </c>
      <c r="Q352" s="112"/>
      <c r="R352" s="114"/>
      <c r="S352" s="114"/>
      <c r="T352" s="114"/>
      <c r="U352" s="19" t="str" cm="1">
        <f t="array" ref="U352">IF(Q352="","",IF($U$11="Bester",LARGE(Q352:T352,1),IF(AND(S352="",T352=""),"",SUM(LARGE(Q352:T352,{1;2;3})))))</f>
        <v/>
      </c>
      <c r="V352" s="140" t="str">
        <f t="shared" si="76"/>
        <v/>
      </c>
      <c r="W352" s="17"/>
      <c r="X352" s="140" t="str">
        <f t="shared" si="77"/>
        <v/>
      </c>
      <c r="Y352" s="21"/>
      <c r="Z352" s="26" t="str">
        <f t="shared" si="70"/>
        <v/>
      </c>
      <c r="AA352" s="27" t="str">
        <f t="shared" si="71"/>
        <v/>
      </c>
      <c r="AB352" s="27" t="str">
        <f t="shared" si="72"/>
        <v/>
      </c>
      <c r="AC352" s="25" t="str">
        <f t="shared" si="78"/>
        <v/>
      </c>
      <c r="AD352" s="19" t="str">
        <f t="shared" si="79"/>
        <v/>
      </c>
      <c r="AE352" s="142" t="str">
        <f t="shared" si="80"/>
        <v/>
      </c>
      <c r="AF352" s="28" t="str">
        <f t="shared" si="81"/>
        <v/>
      </c>
      <c r="AG352" s="29" t="str">
        <f t="shared" si="82"/>
        <v/>
      </c>
      <c r="AH352" s="30" t="str">
        <f t="shared" si="83"/>
        <v/>
      </c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  <c r="AV352" s="6"/>
      <c r="AW352" s="6"/>
    </row>
    <row r="353" spans="2:49" ht="18" customHeight="1" x14ac:dyDescent="0.2">
      <c r="B353" s="106">
        <v>342</v>
      </c>
      <c r="C353" s="153"/>
      <c r="D353" s="184"/>
      <c r="E353" s="184"/>
      <c r="F353" s="184"/>
      <c r="G353" s="165" t="str">
        <f t="shared" si="73"/>
        <v/>
      </c>
      <c r="H353" s="48"/>
      <c r="I353" s="17"/>
      <c r="J353" s="140" t="str">
        <f t="shared" si="74"/>
        <v/>
      </c>
      <c r="K353" s="112"/>
      <c r="L353" s="114"/>
      <c r="M353" s="114"/>
      <c r="N353" s="114"/>
      <c r="O353" s="18" t="str" cm="1">
        <f t="array" ref="O353">IF(K353="","",IF($O$11="Bester",LARGE(K353:N353,1),IF(AND(M353="",N353=""),"",SUM(LARGE(K353:N353,{1;2;3})))))</f>
        <v/>
      </c>
      <c r="P353" s="140" t="str">
        <f t="shared" si="75"/>
        <v/>
      </c>
      <c r="Q353" s="112"/>
      <c r="R353" s="114"/>
      <c r="S353" s="114"/>
      <c r="T353" s="114"/>
      <c r="U353" s="19" t="str" cm="1">
        <f t="array" ref="U353">IF(Q353="","",IF($U$11="Bester",LARGE(Q353:T353,1),IF(AND(S353="",T353=""),"",SUM(LARGE(Q353:T353,{1;2;3})))))</f>
        <v/>
      </c>
      <c r="V353" s="140" t="str">
        <f t="shared" si="76"/>
        <v/>
      </c>
      <c r="W353" s="17"/>
      <c r="X353" s="140" t="str">
        <f t="shared" si="77"/>
        <v/>
      </c>
      <c r="Y353" s="21"/>
      <c r="Z353" s="26" t="str">
        <f t="shared" si="70"/>
        <v/>
      </c>
      <c r="AA353" s="27" t="str">
        <f t="shared" si="71"/>
        <v/>
      </c>
      <c r="AB353" s="27" t="str">
        <f t="shared" si="72"/>
        <v/>
      </c>
      <c r="AC353" s="25" t="str">
        <f t="shared" si="78"/>
        <v/>
      </c>
      <c r="AD353" s="19" t="str">
        <f t="shared" si="79"/>
        <v/>
      </c>
      <c r="AE353" s="142" t="str">
        <f t="shared" si="80"/>
        <v/>
      </c>
      <c r="AF353" s="28" t="str">
        <f t="shared" si="81"/>
        <v/>
      </c>
      <c r="AG353" s="29" t="str">
        <f t="shared" si="82"/>
        <v/>
      </c>
      <c r="AH353" s="30" t="str">
        <f t="shared" si="83"/>
        <v/>
      </c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  <c r="AV353" s="6"/>
      <c r="AW353" s="6"/>
    </row>
    <row r="354" spans="2:49" ht="18" customHeight="1" x14ac:dyDescent="0.2">
      <c r="B354" s="106">
        <v>343</v>
      </c>
      <c r="C354" s="153"/>
      <c r="D354" s="184"/>
      <c r="E354" s="184"/>
      <c r="F354" s="184"/>
      <c r="G354" s="165" t="str">
        <f t="shared" si="73"/>
        <v/>
      </c>
      <c r="H354" s="48"/>
      <c r="I354" s="17"/>
      <c r="J354" s="140" t="str">
        <f t="shared" si="74"/>
        <v/>
      </c>
      <c r="K354" s="112"/>
      <c r="L354" s="114"/>
      <c r="M354" s="114"/>
      <c r="N354" s="114"/>
      <c r="O354" s="18" t="str" cm="1">
        <f t="array" ref="O354">IF(K354="","",IF($O$11="Bester",LARGE(K354:N354,1),IF(AND(M354="",N354=""),"",SUM(LARGE(K354:N354,{1;2;3})))))</f>
        <v/>
      </c>
      <c r="P354" s="140" t="str">
        <f t="shared" si="75"/>
        <v/>
      </c>
      <c r="Q354" s="112"/>
      <c r="R354" s="114"/>
      <c r="S354" s="114"/>
      <c r="T354" s="114"/>
      <c r="U354" s="19" t="str" cm="1">
        <f t="array" ref="U354">IF(Q354="","",IF($U$11="Bester",LARGE(Q354:T354,1),IF(AND(S354="",T354=""),"",SUM(LARGE(Q354:T354,{1;2;3})))))</f>
        <v/>
      </c>
      <c r="V354" s="140" t="str">
        <f t="shared" si="76"/>
        <v/>
      </c>
      <c r="W354" s="17"/>
      <c r="X354" s="140" t="str">
        <f t="shared" si="77"/>
        <v/>
      </c>
      <c r="Y354" s="21"/>
      <c r="Z354" s="26" t="str">
        <f t="shared" si="70"/>
        <v/>
      </c>
      <c r="AA354" s="27" t="str">
        <f t="shared" si="71"/>
        <v/>
      </c>
      <c r="AB354" s="27" t="str">
        <f t="shared" si="72"/>
        <v/>
      </c>
      <c r="AC354" s="25" t="str">
        <f t="shared" si="78"/>
        <v/>
      </c>
      <c r="AD354" s="19" t="str">
        <f t="shared" si="79"/>
        <v/>
      </c>
      <c r="AE354" s="142" t="str">
        <f t="shared" si="80"/>
        <v/>
      </c>
      <c r="AF354" s="28" t="str">
        <f t="shared" si="81"/>
        <v/>
      </c>
      <c r="AG354" s="29" t="str">
        <f t="shared" si="82"/>
        <v/>
      </c>
      <c r="AH354" s="30" t="str">
        <f t="shared" si="83"/>
        <v/>
      </c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  <c r="AV354" s="6"/>
      <c r="AW354" s="6"/>
    </row>
    <row r="355" spans="2:49" ht="18" customHeight="1" x14ac:dyDescent="0.2">
      <c r="B355" s="106">
        <v>344</v>
      </c>
      <c r="C355" s="153"/>
      <c r="D355" s="184"/>
      <c r="E355" s="184"/>
      <c r="F355" s="184"/>
      <c r="G355" s="165" t="str">
        <f t="shared" si="73"/>
        <v/>
      </c>
      <c r="H355" s="48"/>
      <c r="I355" s="17"/>
      <c r="J355" s="140" t="str">
        <f t="shared" si="74"/>
        <v/>
      </c>
      <c r="K355" s="112"/>
      <c r="L355" s="114"/>
      <c r="M355" s="114"/>
      <c r="N355" s="114"/>
      <c r="O355" s="18" t="str" cm="1">
        <f t="array" ref="O355">IF(K355="","",IF($O$11="Bester",LARGE(K355:N355,1),IF(AND(M355="",N355=""),"",SUM(LARGE(K355:N355,{1;2;3})))))</f>
        <v/>
      </c>
      <c r="P355" s="140" t="str">
        <f t="shared" si="75"/>
        <v/>
      </c>
      <c r="Q355" s="112"/>
      <c r="R355" s="114"/>
      <c r="S355" s="114"/>
      <c r="T355" s="114"/>
      <c r="U355" s="19" t="str" cm="1">
        <f t="array" ref="U355">IF(Q355="","",IF($U$11="Bester",LARGE(Q355:T355,1),IF(AND(S355="",T355=""),"",SUM(LARGE(Q355:T355,{1;2;3})))))</f>
        <v/>
      </c>
      <c r="V355" s="140" t="str">
        <f t="shared" si="76"/>
        <v/>
      </c>
      <c r="W355" s="17"/>
      <c r="X355" s="140" t="str">
        <f t="shared" si="77"/>
        <v/>
      </c>
      <c r="Y355" s="21"/>
      <c r="Z355" s="26" t="str">
        <f t="shared" si="70"/>
        <v/>
      </c>
      <c r="AA355" s="27" t="str">
        <f t="shared" si="71"/>
        <v/>
      </c>
      <c r="AB355" s="27" t="str">
        <f t="shared" si="72"/>
        <v/>
      </c>
      <c r="AC355" s="25" t="str">
        <f t="shared" si="78"/>
        <v/>
      </c>
      <c r="AD355" s="19" t="str">
        <f t="shared" si="79"/>
        <v/>
      </c>
      <c r="AE355" s="142" t="str">
        <f t="shared" si="80"/>
        <v/>
      </c>
      <c r="AF355" s="28" t="str">
        <f t="shared" si="81"/>
        <v/>
      </c>
      <c r="AG355" s="29" t="str">
        <f t="shared" si="82"/>
        <v/>
      </c>
      <c r="AH355" s="30" t="str">
        <f t="shared" si="83"/>
        <v/>
      </c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  <c r="AV355" s="6"/>
      <c r="AW355" s="6"/>
    </row>
    <row r="356" spans="2:49" ht="18" customHeight="1" x14ac:dyDescent="0.2">
      <c r="B356" s="106">
        <v>345</v>
      </c>
      <c r="C356" s="153"/>
      <c r="D356" s="184"/>
      <c r="E356" s="184"/>
      <c r="F356" s="184"/>
      <c r="G356" s="165" t="str">
        <f t="shared" si="73"/>
        <v/>
      </c>
      <c r="H356" s="48"/>
      <c r="I356" s="17"/>
      <c r="J356" s="140" t="str">
        <f t="shared" si="74"/>
        <v/>
      </c>
      <c r="K356" s="112"/>
      <c r="L356" s="114"/>
      <c r="M356" s="114"/>
      <c r="N356" s="114"/>
      <c r="O356" s="18" t="str" cm="1">
        <f t="array" ref="O356">IF(K356="","",IF($O$11="Bester",LARGE(K356:N356,1),IF(AND(M356="",N356=""),"",SUM(LARGE(K356:N356,{1;2;3})))))</f>
        <v/>
      </c>
      <c r="P356" s="140" t="str">
        <f t="shared" si="75"/>
        <v/>
      </c>
      <c r="Q356" s="112"/>
      <c r="R356" s="114"/>
      <c r="S356" s="114"/>
      <c r="T356" s="114"/>
      <c r="U356" s="19" t="str" cm="1">
        <f t="array" ref="U356">IF(Q356="","",IF($U$11="Bester",LARGE(Q356:T356,1),IF(AND(S356="",T356=""),"",SUM(LARGE(Q356:T356,{1;2;3})))))</f>
        <v/>
      </c>
      <c r="V356" s="140" t="str">
        <f t="shared" si="76"/>
        <v/>
      </c>
      <c r="W356" s="17"/>
      <c r="X356" s="140" t="str">
        <f t="shared" si="77"/>
        <v/>
      </c>
      <c r="Y356" s="21"/>
      <c r="Z356" s="26" t="str">
        <f t="shared" si="70"/>
        <v/>
      </c>
      <c r="AA356" s="27" t="str">
        <f t="shared" si="71"/>
        <v/>
      </c>
      <c r="AB356" s="27" t="str">
        <f t="shared" si="72"/>
        <v/>
      </c>
      <c r="AC356" s="25" t="str">
        <f t="shared" si="78"/>
        <v/>
      </c>
      <c r="AD356" s="19" t="str">
        <f t="shared" si="79"/>
        <v/>
      </c>
      <c r="AE356" s="142" t="str">
        <f t="shared" si="80"/>
        <v/>
      </c>
      <c r="AF356" s="28" t="str">
        <f t="shared" si="81"/>
        <v/>
      </c>
      <c r="AG356" s="29" t="str">
        <f t="shared" si="82"/>
        <v/>
      </c>
      <c r="AH356" s="30" t="str">
        <f t="shared" si="83"/>
        <v/>
      </c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  <c r="AV356" s="6"/>
      <c r="AW356" s="6"/>
    </row>
    <row r="357" spans="2:49" ht="18" customHeight="1" x14ac:dyDescent="0.2">
      <c r="B357" s="106">
        <v>346</v>
      </c>
      <c r="C357" s="153"/>
      <c r="D357" s="184"/>
      <c r="E357" s="184"/>
      <c r="F357" s="184"/>
      <c r="G357" s="165" t="str">
        <f t="shared" si="73"/>
        <v/>
      </c>
      <c r="H357" s="48"/>
      <c r="I357" s="17"/>
      <c r="J357" s="140" t="str">
        <f t="shared" si="74"/>
        <v/>
      </c>
      <c r="K357" s="112"/>
      <c r="L357" s="114"/>
      <c r="M357" s="114"/>
      <c r="N357" s="114"/>
      <c r="O357" s="18" t="str" cm="1">
        <f t="array" ref="O357">IF(K357="","",IF($O$11="Bester",LARGE(K357:N357,1),IF(AND(M357="",N357=""),"",SUM(LARGE(K357:N357,{1;2;3})))))</f>
        <v/>
      </c>
      <c r="P357" s="140" t="str">
        <f t="shared" si="75"/>
        <v/>
      </c>
      <c r="Q357" s="112"/>
      <c r="R357" s="114"/>
      <c r="S357" s="114"/>
      <c r="T357" s="114"/>
      <c r="U357" s="19" t="str" cm="1">
        <f t="array" ref="U357">IF(Q357="","",IF($U$11="Bester",LARGE(Q357:T357,1),IF(AND(S357="",T357=""),"",SUM(LARGE(Q357:T357,{1;2;3})))))</f>
        <v/>
      </c>
      <c r="V357" s="140" t="str">
        <f t="shared" si="76"/>
        <v/>
      </c>
      <c r="W357" s="17"/>
      <c r="X357" s="140" t="str">
        <f t="shared" si="77"/>
        <v/>
      </c>
      <c r="Y357" s="21"/>
      <c r="Z357" s="26" t="str">
        <f t="shared" si="70"/>
        <v/>
      </c>
      <c r="AA357" s="27" t="str">
        <f t="shared" si="71"/>
        <v/>
      </c>
      <c r="AB357" s="27" t="str">
        <f t="shared" si="72"/>
        <v/>
      </c>
      <c r="AC357" s="25" t="str">
        <f t="shared" si="78"/>
        <v/>
      </c>
      <c r="AD357" s="19" t="str">
        <f t="shared" si="79"/>
        <v/>
      </c>
      <c r="AE357" s="142" t="str">
        <f t="shared" si="80"/>
        <v/>
      </c>
      <c r="AF357" s="28" t="str">
        <f t="shared" si="81"/>
        <v/>
      </c>
      <c r="AG357" s="29" t="str">
        <f t="shared" si="82"/>
        <v/>
      </c>
      <c r="AH357" s="30" t="str">
        <f t="shared" si="83"/>
        <v/>
      </c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  <c r="AV357" s="6"/>
      <c r="AW357" s="6"/>
    </row>
    <row r="358" spans="2:49" ht="18" customHeight="1" x14ac:dyDescent="0.2">
      <c r="B358" s="106">
        <v>347</v>
      </c>
      <c r="C358" s="153"/>
      <c r="D358" s="184"/>
      <c r="E358" s="184"/>
      <c r="F358" s="184"/>
      <c r="G358" s="165" t="str">
        <f t="shared" si="73"/>
        <v/>
      </c>
      <c r="H358" s="48"/>
      <c r="I358" s="17"/>
      <c r="J358" s="140" t="str">
        <f t="shared" si="74"/>
        <v/>
      </c>
      <c r="K358" s="112"/>
      <c r="L358" s="114"/>
      <c r="M358" s="114"/>
      <c r="N358" s="114"/>
      <c r="O358" s="18" t="str" cm="1">
        <f t="array" ref="O358">IF(K358="","",IF($O$11="Bester",LARGE(K358:N358,1),IF(AND(M358="",N358=""),"",SUM(LARGE(K358:N358,{1;2;3})))))</f>
        <v/>
      </c>
      <c r="P358" s="140" t="str">
        <f t="shared" si="75"/>
        <v/>
      </c>
      <c r="Q358" s="112"/>
      <c r="R358" s="114"/>
      <c r="S358" s="114"/>
      <c r="T358" s="114"/>
      <c r="U358" s="19" t="str" cm="1">
        <f t="array" ref="U358">IF(Q358="","",IF($U$11="Bester",LARGE(Q358:T358,1),IF(AND(S358="",T358=""),"",SUM(LARGE(Q358:T358,{1;2;3})))))</f>
        <v/>
      </c>
      <c r="V358" s="140" t="str">
        <f t="shared" si="76"/>
        <v/>
      </c>
      <c r="W358" s="17"/>
      <c r="X358" s="140" t="str">
        <f t="shared" si="77"/>
        <v/>
      </c>
      <c r="Y358" s="21"/>
      <c r="Z358" s="26" t="str">
        <f t="shared" si="70"/>
        <v/>
      </c>
      <c r="AA358" s="27" t="str">
        <f t="shared" si="71"/>
        <v/>
      </c>
      <c r="AB358" s="27" t="str">
        <f t="shared" si="72"/>
        <v/>
      </c>
      <c r="AC358" s="25" t="str">
        <f t="shared" si="78"/>
        <v/>
      </c>
      <c r="AD358" s="19" t="str">
        <f t="shared" si="79"/>
        <v/>
      </c>
      <c r="AE358" s="142" t="str">
        <f t="shared" si="80"/>
        <v/>
      </c>
      <c r="AF358" s="28" t="str">
        <f t="shared" si="81"/>
        <v/>
      </c>
      <c r="AG358" s="29" t="str">
        <f t="shared" si="82"/>
        <v/>
      </c>
      <c r="AH358" s="30" t="str">
        <f t="shared" si="83"/>
        <v/>
      </c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  <c r="AV358" s="6"/>
      <c r="AW358" s="6"/>
    </row>
    <row r="359" spans="2:49" ht="18" customHeight="1" x14ac:dyDescent="0.2">
      <c r="B359" s="106">
        <v>348</v>
      </c>
      <c r="C359" s="153"/>
      <c r="D359" s="184"/>
      <c r="E359" s="184"/>
      <c r="F359" s="184"/>
      <c r="G359" s="165" t="str">
        <f t="shared" si="73"/>
        <v/>
      </c>
      <c r="H359" s="48"/>
      <c r="I359" s="17"/>
      <c r="J359" s="140" t="str">
        <f t="shared" si="74"/>
        <v/>
      </c>
      <c r="K359" s="112"/>
      <c r="L359" s="114"/>
      <c r="M359" s="114"/>
      <c r="N359" s="114"/>
      <c r="O359" s="18" t="str" cm="1">
        <f t="array" ref="O359">IF(K359="","",IF($O$11="Bester",LARGE(K359:N359,1),IF(AND(M359="",N359=""),"",SUM(LARGE(K359:N359,{1;2;3})))))</f>
        <v/>
      </c>
      <c r="P359" s="140" t="str">
        <f t="shared" si="75"/>
        <v/>
      </c>
      <c r="Q359" s="112"/>
      <c r="R359" s="114"/>
      <c r="S359" s="114"/>
      <c r="T359" s="114"/>
      <c r="U359" s="19" t="str" cm="1">
        <f t="array" ref="U359">IF(Q359="","",IF($U$11="Bester",LARGE(Q359:T359,1),IF(AND(S359="",T359=""),"",SUM(LARGE(Q359:T359,{1;2;3})))))</f>
        <v/>
      </c>
      <c r="V359" s="140" t="str">
        <f t="shared" si="76"/>
        <v/>
      </c>
      <c r="W359" s="17"/>
      <c r="X359" s="140" t="str">
        <f t="shared" si="77"/>
        <v/>
      </c>
      <c r="Y359" s="21"/>
      <c r="Z359" s="26" t="str">
        <f t="shared" si="70"/>
        <v/>
      </c>
      <c r="AA359" s="27" t="str">
        <f t="shared" si="71"/>
        <v/>
      </c>
      <c r="AB359" s="27" t="str">
        <f t="shared" si="72"/>
        <v/>
      </c>
      <c r="AC359" s="25" t="str">
        <f t="shared" si="78"/>
        <v/>
      </c>
      <c r="AD359" s="19" t="str">
        <f t="shared" si="79"/>
        <v/>
      </c>
      <c r="AE359" s="142" t="str">
        <f t="shared" si="80"/>
        <v/>
      </c>
      <c r="AF359" s="28" t="str">
        <f t="shared" si="81"/>
        <v/>
      </c>
      <c r="AG359" s="29" t="str">
        <f t="shared" si="82"/>
        <v/>
      </c>
      <c r="AH359" s="30" t="str">
        <f t="shared" si="83"/>
        <v/>
      </c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  <c r="AV359" s="6"/>
      <c r="AW359" s="6"/>
    </row>
    <row r="360" spans="2:49" ht="18" customHeight="1" x14ac:dyDescent="0.2">
      <c r="B360" s="106">
        <v>349</v>
      </c>
      <c r="C360" s="153"/>
      <c r="D360" s="184"/>
      <c r="E360" s="184"/>
      <c r="F360" s="184"/>
      <c r="G360" s="165" t="str">
        <f t="shared" si="73"/>
        <v/>
      </c>
      <c r="H360" s="48"/>
      <c r="I360" s="17"/>
      <c r="J360" s="140" t="str">
        <f t="shared" si="74"/>
        <v/>
      </c>
      <c r="K360" s="112"/>
      <c r="L360" s="114"/>
      <c r="M360" s="114"/>
      <c r="N360" s="114"/>
      <c r="O360" s="18" t="str" cm="1">
        <f t="array" ref="O360">IF(K360="","",IF($O$11="Bester",LARGE(K360:N360,1),IF(AND(M360="",N360=""),"",SUM(LARGE(K360:N360,{1;2;3})))))</f>
        <v/>
      </c>
      <c r="P360" s="140" t="str">
        <f t="shared" si="75"/>
        <v/>
      </c>
      <c r="Q360" s="112"/>
      <c r="R360" s="114"/>
      <c r="S360" s="114"/>
      <c r="T360" s="114"/>
      <c r="U360" s="19" t="str" cm="1">
        <f t="array" ref="U360">IF(Q360="","",IF($U$11="Bester",LARGE(Q360:T360,1),IF(AND(S360="",T360=""),"",SUM(LARGE(Q360:T360,{1;2;3})))))</f>
        <v/>
      </c>
      <c r="V360" s="140" t="str">
        <f t="shared" si="76"/>
        <v/>
      </c>
      <c r="W360" s="17"/>
      <c r="X360" s="140" t="str">
        <f t="shared" si="77"/>
        <v/>
      </c>
      <c r="Y360" s="21"/>
      <c r="Z360" s="26" t="str">
        <f t="shared" si="70"/>
        <v/>
      </c>
      <c r="AA360" s="27" t="str">
        <f t="shared" si="71"/>
        <v/>
      </c>
      <c r="AB360" s="27" t="str">
        <f t="shared" si="72"/>
        <v/>
      </c>
      <c r="AC360" s="25" t="str">
        <f t="shared" si="78"/>
        <v/>
      </c>
      <c r="AD360" s="19" t="str">
        <f t="shared" si="79"/>
        <v/>
      </c>
      <c r="AE360" s="142" t="str">
        <f t="shared" si="80"/>
        <v/>
      </c>
      <c r="AF360" s="28" t="str">
        <f t="shared" si="81"/>
        <v/>
      </c>
      <c r="AG360" s="29" t="str">
        <f t="shared" si="82"/>
        <v/>
      </c>
      <c r="AH360" s="30" t="str">
        <f t="shared" si="83"/>
        <v/>
      </c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  <c r="AV360" s="6"/>
      <c r="AW360" s="6"/>
    </row>
    <row r="361" spans="2:49" ht="18" customHeight="1" x14ac:dyDescent="0.2">
      <c r="B361" s="106">
        <v>350</v>
      </c>
      <c r="C361" s="153"/>
      <c r="D361" s="184"/>
      <c r="E361" s="184"/>
      <c r="F361" s="184"/>
      <c r="G361" s="165" t="str">
        <f t="shared" si="73"/>
        <v/>
      </c>
      <c r="H361" s="48"/>
      <c r="I361" s="17"/>
      <c r="J361" s="140" t="str">
        <f t="shared" si="74"/>
        <v/>
      </c>
      <c r="K361" s="112"/>
      <c r="L361" s="114"/>
      <c r="M361" s="114"/>
      <c r="N361" s="114"/>
      <c r="O361" s="18" t="str" cm="1">
        <f t="array" ref="O361">IF(K361="","",IF($O$11="Bester",LARGE(K361:N361,1),IF(AND(M361="",N361=""),"",SUM(LARGE(K361:N361,{1;2;3})))))</f>
        <v/>
      </c>
      <c r="P361" s="140" t="str">
        <f t="shared" si="75"/>
        <v/>
      </c>
      <c r="Q361" s="112"/>
      <c r="R361" s="114"/>
      <c r="S361" s="114"/>
      <c r="T361" s="114"/>
      <c r="U361" s="19" t="str" cm="1">
        <f t="array" ref="U361">IF(Q361="","",IF($U$11="Bester",LARGE(Q361:T361,1),IF(AND(S361="",T361=""),"",SUM(LARGE(Q361:T361,{1;2;3})))))</f>
        <v/>
      </c>
      <c r="V361" s="140" t="str">
        <f t="shared" si="76"/>
        <v/>
      </c>
      <c r="W361" s="17"/>
      <c r="X361" s="140" t="str">
        <f t="shared" si="77"/>
        <v/>
      </c>
      <c r="Y361" s="21"/>
      <c r="Z361" s="26" t="str">
        <f t="shared" si="70"/>
        <v/>
      </c>
      <c r="AA361" s="27" t="str">
        <f t="shared" si="71"/>
        <v/>
      </c>
      <c r="AB361" s="27" t="str">
        <f t="shared" si="72"/>
        <v/>
      </c>
      <c r="AC361" s="25" t="str">
        <f t="shared" si="78"/>
        <v/>
      </c>
      <c r="AD361" s="19" t="str">
        <f t="shared" si="79"/>
        <v/>
      </c>
      <c r="AE361" s="142" t="str">
        <f t="shared" si="80"/>
        <v/>
      </c>
      <c r="AF361" s="28" t="str">
        <f t="shared" si="81"/>
        <v/>
      </c>
      <c r="AG361" s="29" t="str">
        <f t="shared" si="82"/>
        <v/>
      </c>
      <c r="AH361" s="30" t="str">
        <f t="shared" si="83"/>
        <v/>
      </c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  <c r="AV361" s="6"/>
      <c r="AW361" s="6"/>
    </row>
    <row r="362" spans="2:49" ht="18" customHeight="1" x14ac:dyDescent="0.2">
      <c r="B362" s="106">
        <v>351</v>
      </c>
      <c r="C362" s="153"/>
      <c r="D362" s="184"/>
      <c r="E362" s="184"/>
      <c r="F362" s="184"/>
      <c r="G362" s="165" t="str">
        <f t="shared" si="73"/>
        <v/>
      </c>
      <c r="H362" s="48"/>
      <c r="I362" s="17"/>
      <c r="J362" s="140" t="str">
        <f t="shared" si="74"/>
        <v/>
      </c>
      <c r="K362" s="112"/>
      <c r="L362" s="114"/>
      <c r="M362" s="114"/>
      <c r="N362" s="114"/>
      <c r="O362" s="18" t="str" cm="1">
        <f t="array" ref="O362">IF(K362="","",IF($O$11="Bester",LARGE(K362:N362,1),IF(AND(M362="",N362=""),"",SUM(LARGE(K362:N362,{1;2;3})))))</f>
        <v/>
      </c>
      <c r="P362" s="140" t="str">
        <f t="shared" si="75"/>
        <v/>
      </c>
      <c r="Q362" s="112"/>
      <c r="R362" s="114"/>
      <c r="S362" s="114"/>
      <c r="T362" s="114"/>
      <c r="U362" s="19" t="str" cm="1">
        <f t="array" ref="U362">IF(Q362="","",IF($U$11="Bester",LARGE(Q362:T362,1),IF(AND(S362="",T362=""),"",SUM(LARGE(Q362:T362,{1;2;3})))))</f>
        <v/>
      </c>
      <c r="V362" s="140" t="str">
        <f t="shared" si="76"/>
        <v/>
      </c>
      <c r="W362" s="17"/>
      <c r="X362" s="140" t="str">
        <f t="shared" si="77"/>
        <v/>
      </c>
      <c r="Y362" s="21"/>
      <c r="Z362" s="26" t="str">
        <f t="shared" si="70"/>
        <v/>
      </c>
      <c r="AA362" s="27" t="str">
        <f t="shared" si="71"/>
        <v/>
      </c>
      <c r="AB362" s="27" t="str">
        <f t="shared" si="72"/>
        <v/>
      </c>
      <c r="AC362" s="25" t="str">
        <f t="shared" si="78"/>
        <v/>
      </c>
      <c r="AD362" s="19" t="str">
        <f t="shared" si="79"/>
        <v/>
      </c>
      <c r="AE362" s="142" t="str">
        <f t="shared" si="80"/>
        <v/>
      </c>
      <c r="AF362" s="28" t="str">
        <f t="shared" si="81"/>
        <v/>
      </c>
      <c r="AG362" s="29" t="str">
        <f t="shared" si="82"/>
        <v/>
      </c>
      <c r="AH362" s="30" t="str">
        <f t="shared" si="83"/>
        <v/>
      </c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  <c r="AV362" s="6"/>
      <c r="AW362" s="6"/>
    </row>
    <row r="363" spans="2:49" ht="18" customHeight="1" x14ac:dyDescent="0.2">
      <c r="B363" s="106">
        <v>352</v>
      </c>
      <c r="C363" s="153"/>
      <c r="D363" s="184"/>
      <c r="E363" s="184"/>
      <c r="F363" s="184"/>
      <c r="G363" s="165" t="str">
        <f t="shared" si="73"/>
        <v/>
      </c>
      <c r="H363" s="48"/>
      <c r="I363" s="17"/>
      <c r="J363" s="140" t="str">
        <f t="shared" si="74"/>
        <v/>
      </c>
      <c r="K363" s="112"/>
      <c r="L363" s="114"/>
      <c r="M363" s="114"/>
      <c r="N363" s="114"/>
      <c r="O363" s="18" t="str" cm="1">
        <f t="array" ref="O363">IF(K363="","",IF($O$11="Bester",LARGE(K363:N363,1),IF(AND(M363="",N363=""),"",SUM(LARGE(K363:N363,{1;2;3})))))</f>
        <v/>
      </c>
      <c r="P363" s="140" t="str">
        <f t="shared" si="75"/>
        <v/>
      </c>
      <c r="Q363" s="112"/>
      <c r="R363" s="114"/>
      <c r="S363" s="114"/>
      <c r="T363" s="114"/>
      <c r="U363" s="19" t="str" cm="1">
        <f t="array" ref="U363">IF(Q363="","",IF($U$11="Bester",LARGE(Q363:T363,1),IF(AND(S363="",T363=""),"",SUM(LARGE(Q363:T363,{1;2;3})))))</f>
        <v/>
      </c>
      <c r="V363" s="140" t="str">
        <f t="shared" si="76"/>
        <v/>
      </c>
      <c r="W363" s="17"/>
      <c r="X363" s="140" t="str">
        <f t="shared" si="77"/>
        <v/>
      </c>
      <c r="Y363" s="21"/>
      <c r="Z363" s="26" t="str">
        <f t="shared" si="70"/>
        <v/>
      </c>
      <c r="AA363" s="27" t="str">
        <f t="shared" si="71"/>
        <v/>
      </c>
      <c r="AB363" s="27" t="str">
        <f t="shared" si="72"/>
        <v/>
      </c>
      <c r="AC363" s="25" t="str">
        <f t="shared" si="78"/>
        <v/>
      </c>
      <c r="AD363" s="19" t="str">
        <f t="shared" si="79"/>
        <v/>
      </c>
      <c r="AE363" s="142" t="str">
        <f t="shared" si="80"/>
        <v/>
      </c>
      <c r="AF363" s="28" t="str">
        <f t="shared" si="81"/>
        <v/>
      </c>
      <c r="AG363" s="29" t="str">
        <f t="shared" si="82"/>
        <v/>
      </c>
      <c r="AH363" s="30" t="str">
        <f t="shared" si="83"/>
        <v/>
      </c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  <c r="AV363" s="6"/>
      <c r="AW363" s="6"/>
    </row>
    <row r="364" spans="2:49" ht="18" customHeight="1" x14ac:dyDescent="0.2">
      <c r="B364" s="106">
        <v>353</v>
      </c>
      <c r="C364" s="153"/>
      <c r="D364" s="184"/>
      <c r="E364" s="184"/>
      <c r="F364" s="184"/>
      <c r="G364" s="165" t="str">
        <f t="shared" si="73"/>
        <v/>
      </c>
      <c r="H364" s="48"/>
      <c r="I364" s="17"/>
      <c r="J364" s="140" t="str">
        <f t="shared" si="74"/>
        <v/>
      </c>
      <c r="K364" s="112"/>
      <c r="L364" s="114"/>
      <c r="M364" s="114"/>
      <c r="N364" s="114"/>
      <c r="O364" s="18" t="str" cm="1">
        <f t="array" ref="O364">IF(K364="","",IF($O$11="Bester",LARGE(K364:N364,1),IF(AND(M364="",N364=""),"",SUM(LARGE(K364:N364,{1;2;3})))))</f>
        <v/>
      </c>
      <c r="P364" s="140" t="str">
        <f t="shared" si="75"/>
        <v/>
      </c>
      <c r="Q364" s="112"/>
      <c r="R364" s="114"/>
      <c r="S364" s="114"/>
      <c r="T364" s="114"/>
      <c r="U364" s="19" t="str" cm="1">
        <f t="array" ref="U364">IF(Q364="","",IF($U$11="Bester",LARGE(Q364:T364,1),IF(AND(S364="",T364=""),"",SUM(LARGE(Q364:T364,{1;2;3})))))</f>
        <v/>
      </c>
      <c r="V364" s="140" t="str">
        <f t="shared" si="76"/>
        <v/>
      </c>
      <c r="W364" s="17"/>
      <c r="X364" s="140" t="str">
        <f t="shared" si="77"/>
        <v/>
      </c>
      <c r="Y364" s="21"/>
      <c r="Z364" s="26" t="str">
        <f t="shared" si="70"/>
        <v/>
      </c>
      <c r="AA364" s="27" t="str">
        <f t="shared" si="71"/>
        <v/>
      </c>
      <c r="AB364" s="27" t="str">
        <f t="shared" si="72"/>
        <v/>
      </c>
      <c r="AC364" s="25" t="str">
        <f t="shared" si="78"/>
        <v/>
      </c>
      <c r="AD364" s="19" t="str">
        <f t="shared" si="79"/>
        <v/>
      </c>
      <c r="AE364" s="142" t="str">
        <f t="shared" si="80"/>
        <v/>
      </c>
      <c r="AF364" s="28" t="str">
        <f t="shared" si="81"/>
        <v/>
      </c>
      <c r="AG364" s="29" t="str">
        <f t="shared" si="82"/>
        <v/>
      </c>
      <c r="AH364" s="30" t="str">
        <f t="shared" si="83"/>
        <v/>
      </c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  <c r="AV364" s="6"/>
      <c r="AW364" s="6"/>
    </row>
    <row r="365" spans="2:49" ht="18" customHeight="1" x14ac:dyDescent="0.2">
      <c r="B365" s="106">
        <v>354</v>
      </c>
      <c r="C365" s="153"/>
      <c r="D365" s="184"/>
      <c r="E365" s="184"/>
      <c r="F365" s="184"/>
      <c r="G365" s="165" t="str">
        <f t="shared" si="73"/>
        <v/>
      </c>
      <c r="H365" s="48"/>
      <c r="I365" s="17"/>
      <c r="J365" s="140" t="str">
        <f t="shared" si="74"/>
        <v/>
      </c>
      <c r="K365" s="112"/>
      <c r="L365" s="114"/>
      <c r="M365" s="114"/>
      <c r="N365" s="114"/>
      <c r="O365" s="18" t="str" cm="1">
        <f t="array" ref="O365">IF(K365="","",IF($O$11="Bester",LARGE(K365:N365,1),IF(AND(M365="",N365=""),"",SUM(LARGE(K365:N365,{1;2;3})))))</f>
        <v/>
      </c>
      <c r="P365" s="140" t="str">
        <f t="shared" si="75"/>
        <v/>
      </c>
      <c r="Q365" s="112"/>
      <c r="R365" s="114"/>
      <c r="S365" s="114"/>
      <c r="T365" s="114"/>
      <c r="U365" s="19" t="str" cm="1">
        <f t="array" ref="U365">IF(Q365="","",IF($U$11="Bester",LARGE(Q365:T365,1),IF(AND(S365="",T365=""),"",SUM(LARGE(Q365:T365,{1;2;3})))))</f>
        <v/>
      </c>
      <c r="V365" s="140" t="str">
        <f t="shared" si="76"/>
        <v/>
      </c>
      <c r="W365" s="17"/>
      <c r="X365" s="140" t="str">
        <f t="shared" si="77"/>
        <v/>
      </c>
      <c r="Y365" s="21"/>
      <c r="Z365" s="26" t="str">
        <f t="shared" si="70"/>
        <v/>
      </c>
      <c r="AA365" s="27" t="str">
        <f t="shared" si="71"/>
        <v/>
      </c>
      <c r="AB365" s="27" t="str">
        <f t="shared" si="72"/>
        <v/>
      </c>
      <c r="AC365" s="25" t="str">
        <f t="shared" si="78"/>
        <v/>
      </c>
      <c r="AD365" s="19" t="str">
        <f t="shared" si="79"/>
        <v/>
      </c>
      <c r="AE365" s="142" t="str">
        <f t="shared" si="80"/>
        <v/>
      </c>
      <c r="AF365" s="28" t="str">
        <f t="shared" si="81"/>
        <v/>
      </c>
      <c r="AG365" s="29" t="str">
        <f t="shared" si="82"/>
        <v/>
      </c>
      <c r="AH365" s="30" t="str">
        <f t="shared" si="83"/>
        <v/>
      </c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  <c r="AV365" s="6"/>
      <c r="AW365" s="6"/>
    </row>
    <row r="366" spans="2:49" ht="18" customHeight="1" x14ac:dyDescent="0.2">
      <c r="B366" s="106">
        <v>355</v>
      </c>
      <c r="C366" s="153"/>
      <c r="D366" s="184"/>
      <c r="E366" s="184"/>
      <c r="F366" s="184"/>
      <c r="G366" s="165" t="str">
        <f t="shared" si="73"/>
        <v/>
      </c>
      <c r="H366" s="48"/>
      <c r="I366" s="17"/>
      <c r="J366" s="140" t="str">
        <f t="shared" si="74"/>
        <v/>
      </c>
      <c r="K366" s="112"/>
      <c r="L366" s="114"/>
      <c r="M366" s="114"/>
      <c r="N366" s="114"/>
      <c r="O366" s="18" t="str" cm="1">
        <f t="array" ref="O366">IF(K366="","",IF($O$11="Bester",LARGE(K366:N366,1),IF(AND(M366="",N366=""),"",SUM(LARGE(K366:N366,{1;2;3})))))</f>
        <v/>
      </c>
      <c r="P366" s="140" t="str">
        <f t="shared" si="75"/>
        <v/>
      </c>
      <c r="Q366" s="112"/>
      <c r="R366" s="114"/>
      <c r="S366" s="114"/>
      <c r="T366" s="114"/>
      <c r="U366" s="19" t="str" cm="1">
        <f t="array" ref="U366">IF(Q366="","",IF($U$11="Bester",LARGE(Q366:T366,1),IF(AND(S366="",T366=""),"",SUM(LARGE(Q366:T366,{1;2;3})))))</f>
        <v/>
      </c>
      <c r="V366" s="140" t="str">
        <f t="shared" si="76"/>
        <v/>
      </c>
      <c r="W366" s="17"/>
      <c r="X366" s="140" t="str">
        <f t="shared" si="77"/>
        <v/>
      </c>
      <c r="Y366" s="21"/>
      <c r="Z366" s="26" t="str">
        <f t="shared" si="70"/>
        <v/>
      </c>
      <c r="AA366" s="27" t="str">
        <f t="shared" si="71"/>
        <v/>
      </c>
      <c r="AB366" s="27" t="str">
        <f t="shared" si="72"/>
        <v/>
      </c>
      <c r="AC366" s="25" t="str">
        <f t="shared" si="78"/>
        <v/>
      </c>
      <c r="AD366" s="19" t="str">
        <f t="shared" si="79"/>
        <v/>
      </c>
      <c r="AE366" s="142" t="str">
        <f t="shared" si="80"/>
        <v/>
      </c>
      <c r="AF366" s="28" t="str">
        <f t="shared" si="81"/>
        <v/>
      </c>
      <c r="AG366" s="29" t="str">
        <f t="shared" si="82"/>
        <v/>
      </c>
      <c r="AH366" s="30" t="str">
        <f t="shared" si="83"/>
        <v/>
      </c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  <c r="AV366" s="6"/>
      <c r="AW366" s="6"/>
    </row>
    <row r="367" spans="2:49" ht="18" customHeight="1" x14ac:dyDescent="0.2">
      <c r="B367" s="106">
        <v>356</v>
      </c>
      <c r="C367" s="153"/>
      <c r="D367" s="184"/>
      <c r="E367" s="184"/>
      <c r="F367" s="184"/>
      <c r="G367" s="165" t="str">
        <f t="shared" si="73"/>
        <v/>
      </c>
      <c r="H367" s="48"/>
      <c r="I367" s="17"/>
      <c r="J367" s="140" t="str">
        <f t="shared" si="74"/>
        <v/>
      </c>
      <c r="K367" s="112"/>
      <c r="L367" s="114"/>
      <c r="M367" s="114"/>
      <c r="N367" s="114"/>
      <c r="O367" s="18" t="str" cm="1">
        <f t="array" ref="O367">IF(K367="","",IF($O$11="Bester",LARGE(K367:N367,1),IF(AND(M367="",N367=""),"",SUM(LARGE(K367:N367,{1;2;3})))))</f>
        <v/>
      </c>
      <c r="P367" s="140" t="str">
        <f t="shared" si="75"/>
        <v/>
      </c>
      <c r="Q367" s="112"/>
      <c r="R367" s="114"/>
      <c r="S367" s="114"/>
      <c r="T367" s="114"/>
      <c r="U367" s="19" t="str" cm="1">
        <f t="array" ref="U367">IF(Q367="","",IF($U$11="Bester",LARGE(Q367:T367,1),IF(AND(S367="",T367=""),"",SUM(LARGE(Q367:T367,{1;2;3})))))</f>
        <v/>
      </c>
      <c r="V367" s="140" t="str">
        <f t="shared" si="76"/>
        <v/>
      </c>
      <c r="W367" s="17"/>
      <c r="X367" s="140" t="str">
        <f t="shared" si="77"/>
        <v/>
      </c>
      <c r="Y367" s="21"/>
      <c r="Z367" s="26" t="str">
        <f t="shared" si="70"/>
        <v/>
      </c>
      <c r="AA367" s="27" t="str">
        <f t="shared" si="71"/>
        <v/>
      </c>
      <c r="AB367" s="27" t="str">
        <f t="shared" si="72"/>
        <v/>
      </c>
      <c r="AC367" s="25" t="str">
        <f t="shared" si="78"/>
        <v/>
      </c>
      <c r="AD367" s="19" t="str">
        <f t="shared" si="79"/>
        <v/>
      </c>
      <c r="AE367" s="142" t="str">
        <f t="shared" si="80"/>
        <v/>
      </c>
      <c r="AF367" s="28" t="str">
        <f t="shared" si="81"/>
        <v/>
      </c>
      <c r="AG367" s="29" t="str">
        <f t="shared" si="82"/>
        <v/>
      </c>
      <c r="AH367" s="30" t="str">
        <f t="shared" si="83"/>
        <v/>
      </c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  <c r="AV367" s="6"/>
      <c r="AW367" s="6"/>
    </row>
    <row r="368" spans="2:49" ht="18" customHeight="1" x14ac:dyDescent="0.2">
      <c r="B368" s="106">
        <v>357</v>
      </c>
      <c r="C368" s="153"/>
      <c r="D368" s="184"/>
      <c r="E368" s="184"/>
      <c r="F368" s="184"/>
      <c r="G368" s="165" t="str">
        <f t="shared" si="73"/>
        <v/>
      </c>
      <c r="H368" s="48"/>
      <c r="I368" s="17"/>
      <c r="J368" s="140" t="str">
        <f t="shared" si="74"/>
        <v/>
      </c>
      <c r="K368" s="112"/>
      <c r="L368" s="114"/>
      <c r="M368" s="114"/>
      <c r="N368" s="114"/>
      <c r="O368" s="18" t="str" cm="1">
        <f t="array" ref="O368">IF(K368="","",IF($O$11="Bester",LARGE(K368:N368,1),IF(AND(M368="",N368=""),"",SUM(LARGE(K368:N368,{1;2;3})))))</f>
        <v/>
      </c>
      <c r="P368" s="140" t="str">
        <f t="shared" si="75"/>
        <v/>
      </c>
      <c r="Q368" s="112"/>
      <c r="R368" s="114"/>
      <c r="S368" s="114"/>
      <c r="T368" s="114"/>
      <c r="U368" s="19" t="str" cm="1">
        <f t="array" ref="U368">IF(Q368="","",IF($U$11="Bester",LARGE(Q368:T368,1),IF(AND(S368="",T368=""),"",SUM(LARGE(Q368:T368,{1;2;3})))))</f>
        <v/>
      </c>
      <c r="V368" s="140" t="str">
        <f t="shared" si="76"/>
        <v/>
      </c>
      <c r="W368" s="17"/>
      <c r="X368" s="140" t="str">
        <f t="shared" si="77"/>
        <v/>
      </c>
      <c r="Y368" s="21"/>
      <c r="Z368" s="26" t="str">
        <f t="shared" si="70"/>
        <v/>
      </c>
      <c r="AA368" s="27" t="str">
        <f t="shared" si="71"/>
        <v/>
      </c>
      <c r="AB368" s="27" t="str">
        <f t="shared" si="72"/>
        <v/>
      </c>
      <c r="AC368" s="25" t="str">
        <f t="shared" si="78"/>
        <v/>
      </c>
      <c r="AD368" s="19" t="str">
        <f t="shared" si="79"/>
        <v/>
      </c>
      <c r="AE368" s="142" t="str">
        <f t="shared" si="80"/>
        <v/>
      </c>
      <c r="AF368" s="28" t="str">
        <f t="shared" si="81"/>
        <v/>
      </c>
      <c r="AG368" s="29" t="str">
        <f t="shared" si="82"/>
        <v/>
      </c>
      <c r="AH368" s="30" t="str">
        <f t="shared" si="83"/>
        <v/>
      </c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  <c r="AV368" s="6"/>
      <c r="AW368" s="6"/>
    </row>
    <row r="369" spans="2:49" ht="18" customHeight="1" x14ac:dyDescent="0.2">
      <c r="B369" s="106">
        <v>358</v>
      </c>
      <c r="C369" s="153"/>
      <c r="D369" s="184"/>
      <c r="E369" s="184"/>
      <c r="F369" s="184"/>
      <c r="G369" s="165" t="str">
        <f t="shared" si="73"/>
        <v/>
      </c>
      <c r="H369" s="48"/>
      <c r="I369" s="17"/>
      <c r="J369" s="140" t="str">
        <f t="shared" si="74"/>
        <v/>
      </c>
      <c r="K369" s="112"/>
      <c r="L369" s="114"/>
      <c r="M369" s="114"/>
      <c r="N369" s="114"/>
      <c r="O369" s="18" t="str" cm="1">
        <f t="array" ref="O369">IF(K369="","",IF($O$11="Bester",LARGE(K369:N369,1),IF(AND(M369="",N369=""),"",SUM(LARGE(K369:N369,{1;2;3})))))</f>
        <v/>
      </c>
      <c r="P369" s="140" t="str">
        <f t="shared" si="75"/>
        <v/>
      </c>
      <c r="Q369" s="112"/>
      <c r="R369" s="114"/>
      <c r="S369" s="114"/>
      <c r="T369" s="114"/>
      <c r="U369" s="19" t="str" cm="1">
        <f t="array" ref="U369">IF(Q369="","",IF($U$11="Bester",LARGE(Q369:T369,1),IF(AND(S369="",T369=""),"",SUM(LARGE(Q369:T369,{1;2;3})))))</f>
        <v/>
      </c>
      <c r="V369" s="140" t="str">
        <f t="shared" si="76"/>
        <v/>
      </c>
      <c r="W369" s="17"/>
      <c r="X369" s="140" t="str">
        <f t="shared" si="77"/>
        <v/>
      </c>
      <c r="Y369" s="21"/>
      <c r="Z369" s="26" t="str">
        <f t="shared" si="70"/>
        <v/>
      </c>
      <c r="AA369" s="27" t="str">
        <f t="shared" si="71"/>
        <v/>
      </c>
      <c r="AB369" s="27" t="str">
        <f t="shared" si="72"/>
        <v/>
      </c>
      <c r="AC369" s="25" t="str">
        <f t="shared" si="78"/>
        <v/>
      </c>
      <c r="AD369" s="19" t="str">
        <f t="shared" si="79"/>
        <v/>
      </c>
      <c r="AE369" s="142" t="str">
        <f t="shared" si="80"/>
        <v/>
      </c>
      <c r="AF369" s="28" t="str">
        <f t="shared" si="81"/>
        <v/>
      </c>
      <c r="AG369" s="29" t="str">
        <f t="shared" si="82"/>
        <v/>
      </c>
      <c r="AH369" s="30" t="str">
        <f t="shared" si="83"/>
        <v/>
      </c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  <c r="AV369" s="6"/>
      <c r="AW369" s="6"/>
    </row>
    <row r="370" spans="2:49" ht="18" customHeight="1" x14ac:dyDescent="0.2">
      <c r="B370" s="106">
        <v>359</v>
      </c>
      <c r="C370" s="153"/>
      <c r="D370" s="184"/>
      <c r="E370" s="184"/>
      <c r="F370" s="184"/>
      <c r="G370" s="165" t="str">
        <f t="shared" si="73"/>
        <v/>
      </c>
      <c r="H370" s="48"/>
      <c r="I370" s="17"/>
      <c r="J370" s="140" t="str">
        <f t="shared" si="74"/>
        <v/>
      </c>
      <c r="K370" s="112"/>
      <c r="L370" s="114"/>
      <c r="M370" s="114"/>
      <c r="N370" s="114"/>
      <c r="O370" s="18" t="str" cm="1">
        <f t="array" ref="O370">IF(K370="","",IF($O$11="Bester",LARGE(K370:N370,1),IF(AND(M370="",N370=""),"",SUM(LARGE(K370:N370,{1;2;3})))))</f>
        <v/>
      </c>
      <c r="P370" s="140" t="str">
        <f t="shared" si="75"/>
        <v/>
      </c>
      <c r="Q370" s="112"/>
      <c r="R370" s="114"/>
      <c r="S370" s="114"/>
      <c r="T370" s="114"/>
      <c r="U370" s="19" t="str" cm="1">
        <f t="array" ref="U370">IF(Q370="","",IF($U$11="Bester",LARGE(Q370:T370,1),IF(AND(S370="",T370=""),"",SUM(LARGE(Q370:T370,{1;2;3})))))</f>
        <v/>
      </c>
      <c r="V370" s="140" t="str">
        <f t="shared" si="76"/>
        <v/>
      </c>
      <c r="W370" s="17"/>
      <c r="X370" s="140" t="str">
        <f t="shared" si="77"/>
        <v/>
      </c>
      <c r="Y370" s="21"/>
      <c r="Z370" s="26" t="str">
        <f t="shared" si="70"/>
        <v/>
      </c>
      <c r="AA370" s="27" t="str">
        <f t="shared" si="71"/>
        <v/>
      </c>
      <c r="AB370" s="27" t="str">
        <f t="shared" si="72"/>
        <v/>
      </c>
      <c r="AC370" s="25" t="str">
        <f t="shared" si="78"/>
        <v/>
      </c>
      <c r="AD370" s="19" t="str">
        <f t="shared" si="79"/>
        <v/>
      </c>
      <c r="AE370" s="142" t="str">
        <f t="shared" si="80"/>
        <v/>
      </c>
      <c r="AF370" s="28" t="str">
        <f t="shared" si="81"/>
        <v/>
      </c>
      <c r="AG370" s="29" t="str">
        <f t="shared" si="82"/>
        <v/>
      </c>
      <c r="AH370" s="30" t="str">
        <f t="shared" si="83"/>
        <v/>
      </c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  <c r="AV370" s="6"/>
      <c r="AW370" s="6"/>
    </row>
    <row r="371" spans="2:49" ht="18" customHeight="1" x14ac:dyDescent="0.2">
      <c r="B371" s="106">
        <v>360</v>
      </c>
      <c r="C371" s="153"/>
      <c r="D371" s="184"/>
      <c r="E371" s="184"/>
      <c r="F371" s="184"/>
      <c r="G371" s="165" t="str">
        <f t="shared" si="73"/>
        <v/>
      </c>
      <c r="H371" s="48"/>
      <c r="I371" s="17"/>
      <c r="J371" s="140" t="str">
        <f t="shared" si="74"/>
        <v/>
      </c>
      <c r="K371" s="112"/>
      <c r="L371" s="114"/>
      <c r="M371" s="114"/>
      <c r="N371" s="114"/>
      <c r="O371" s="18" t="str" cm="1">
        <f t="array" ref="O371">IF(K371="","",IF($O$11="Bester",LARGE(K371:N371,1),IF(AND(M371="",N371=""),"",SUM(LARGE(K371:N371,{1;2;3})))))</f>
        <v/>
      </c>
      <c r="P371" s="140" t="str">
        <f t="shared" si="75"/>
        <v/>
      </c>
      <c r="Q371" s="112"/>
      <c r="R371" s="114"/>
      <c r="S371" s="114"/>
      <c r="T371" s="114"/>
      <c r="U371" s="19" t="str" cm="1">
        <f t="array" ref="U371">IF(Q371="","",IF($U$11="Bester",LARGE(Q371:T371,1),IF(AND(S371="",T371=""),"",SUM(LARGE(Q371:T371,{1;2;3})))))</f>
        <v/>
      </c>
      <c r="V371" s="140" t="str">
        <f t="shared" si="76"/>
        <v/>
      </c>
      <c r="W371" s="17"/>
      <c r="X371" s="140" t="str">
        <f t="shared" si="77"/>
        <v/>
      </c>
      <c r="Y371" s="21"/>
      <c r="Z371" s="26" t="str">
        <f t="shared" si="70"/>
        <v/>
      </c>
      <c r="AA371" s="27" t="str">
        <f t="shared" si="71"/>
        <v/>
      </c>
      <c r="AB371" s="27" t="str">
        <f t="shared" si="72"/>
        <v/>
      </c>
      <c r="AC371" s="25" t="str">
        <f t="shared" si="78"/>
        <v/>
      </c>
      <c r="AD371" s="19" t="str">
        <f t="shared" si="79"/>
        <v/>
      </c>
      <c r="AE371" s="142" t="str">
        <f t="shared" si="80"/>
        <v/>
      </c>
      <c r="AF371" s="28" t="str">
        <f t="shared" si="81"/>
        <v/>
      </c>
      <c r="AG371" s="29" t="str">
        <f t="shared" si="82"/>
        <v/>
      </c>
      <c r="AH371" s="30" t="str">
        <f t="shared" si="83"/>
        <v/>
      </c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  <c r="AV371" s="6"/>
      <c r="AW371" s="6"/>
    </row>
    <row r="372" spans="2:49" ht="18" customHeight="1" x14ac:dyDescent="0.2">
      <c r="B372" s="106">
        <v>361</v>
      </c>
      <c r="C372" s="153"/>
      <c r="D372" s="184"/>
      <c r="E372" s="184"/>
      <c r="F372" s="184"/>
      <c r="G372" s="165" t="str">
        <f t="shared" si="73"/>
        <v/>
      </c>
      <c r="H372" s="48"/>
      <c r="I372" s="17"/>
      <c r="J372" s="140" t="str">
        <f t="shared" si="74"/>
        <v/>
      </c>
      <c r="K372" s="112"/>
      <c r="L372" s="114"/>
      <c r="M372" s="114"/>
      <c r="N372" s="114"/>
      <c r="O372" s="18" t="str" cm="1">
        <f t="array" ref="O372">IF(K372="","",IF($O$11="Bester",LARGE(K372:N372,1),IF(AND(M372="",N372=""),"",SUM(LARGE(K372:N372,{1;2;3})))))</f>
        <v/>
      </c>
      <c r="P372" s="140" t="str">
        <f t="shared" si="75"/>
        <v/>
      </c>
      <c r="Q372" s="112"/>
      <c r="R372" s="114"/>
      <c r="S372" s="114"/>
      <c r="T372" s="114"/>
      <c r="U372" s="19" t="str" cm="1">
        <f t="array" ref="U372">IF(Q372="","",IF($U$11="Bester",LARGE(Q372:T372,1),IF(AND(S372="",T372=""),"",SUM(LARGE(Q372:T372,{1;2;3})))))</f>
        <v/>
      </c>
      <c r="V372" s="140" t="str">
        <f t="shared" si="76"/>
        <v/>
      </c>
      <c r="W372" s="17"/>
      <c r="X372" s="140" t="str">
        <f t="shared" si="77"/>
        <v/>
      </c>
      <c r="Y372" s="21"/>
      <c r="Z372" s="26" t="str">
        <f t="shared" si="70"/>
        <v/>
      </c>
      <c r="AA372" s="27" t="str">
        <f t="shared" si="71"/>
        <v/>
      </c>
      <c r="AB372" s="27" t="str">
        <f t="shared" si="72"/>
        <v/>
      </c>
      <c r="AC372" s="25" t="str">
        <f t="shared" si="78"/>
        <v/>
      </c>
      <c r="AD372" s="19" t="str">
        <f t="shared" si="79"/>
        <v/>
      </c>
      <c r="AE372" s="142" t="str">
        <f t="shared" si="80"/>
        <v/>
      </c>
      <c r="AF372" s="28" t="str">
        <f t="shared" si="81"/>
        <v/>
      </c>
      <c r="AG372" s="29" t="str">
        <f t="shared" si="82"/>
        <v/>
      </c>
      <c r="AH372" s="30" t="str">
        <f t="shared" si="83"/>
        <v/>
      </c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  <c r="AV372" s="6"/>
      <c r="AW372" s="6"/>
    </row>
    <row r="373" spans="2:49" ht="18" customHeight="1" x14ac:dyDescent="0.2">
      <c r="B373" s="106">
        <v>362</v>
      </c>
      <c r="C373" s="153"/>
      <c r="D373" s="184"/>
      <c r="E373" s="184"/>
      <c r="F373" s="184"/>
      <c r="G373" s="165" t="str">
        <f t="shared" si="73"/>
        <v/>
      </c>
      <c r="H373" s="48"/>
      <c r="I373" s="17"/>
      <c r="J373" s="140" t="str">
        <f t="shared" si="74"/>
        <v/>
      </c>
      <c r="K373" s="112"/>
      <c r="L373" s="114"/>
      <c r="M373" s="114"/>
      <c r="N373" s="114"/>
      <c r="O373" s="18" t="str" cm="1">
        <f t="array" ref="O373">IF(K373="","",IF($O$11="Bester",LARGE(K373:N373,1),IF(AND(M373="",N373=""),"",SUM(LARGE(K373:N373,{1;2;3})))))</f>
        <v/>
      </c>
      <c r="P373" s="140" t="str">
        <f t="shared" si="75"/>
        <v/>
      </c>
      <c r="Q373" s="112"/>
      <c r="R373" s="114"/>
      <c r="S373" s="114"/>
      <c r="T373" s="114"/>
      <c r="U373" s="19" t="str" cm="1">
        <f t="array" ref="U373">IF(Q373="","",IF($U$11="Bester",LARGE(Q373:T373,1),IF(AND(S373="",T373=""),"",SUM(LARGE(Q373:T373,{1;2;3})))))</f>
        <v/>
      </c>
      <c r="V373" s="140" t="str">
        <f t="shared" si="76"/>
        <v/>
      </c>
      <c r="W373" s="17"/>
      <c r="X373" s="140" t="str">
        <f t="shared" si="77"/>
        <v/>
      </c>
      <c r="Y373" s="21"/>
      <c r="Z373" s="26" t="str">
        <f t="shared" si="70"/>
        <v/>
      </c>
      <c r="AA373" s="27" t="str">
        <f t="shared" si="71"/>
        <v/>
      </c>
      <c r="AB373" s="27" t="str">
        <f t="shared" si="72"/>
        <v/>
      </c>
      <c r="AC373" s="25" t="str">
        <f t="shared" si="78"/>
        <v/>
      </c>
      <c r="AD373" s="19" t="str">
        <f t="shared" si="79"/>
        <v/>
      </c>
      <c r="AE373" s="142" t="str">
        <f t="shared" si="80"/>
        <v/>
      </c>
      <c r="AF373" s="28" t="str">
        <f t="shared" si="81"/>
        <v/>
      </c>
      <c r="AG373" s="29" t="str">
        <f t="shared" si="82"/>
        <v/>
      </c>
      <c r="AH373" s="30" t="str">
        <f t="shared" si="83"/>
        <v/>
      </c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  <c r="AV373" s="6"/>
      <c r="AW373" s="6"/>
    </row>
    <row r="374" spans="2:49" ht="18" customHeight="1" x14ac:dyDescent="0.2">
      <c r="B374" s="106">
        <v>363</v>
      </c>
      <c r="C374" s="153"/>
      <c r="D374" s="184"/>
      <c r="E374" s="184"/>
      <c r="F374" s="184"/>
      <c r="G374" s="165" t="str">
        <f t="shared" si="73"/>
        <v/>
      </c>
      <c r="H374" s="48"/>
      <c r="I374" s="17"/>
      <c r="J374" s="140" t="str">
        <f t="shared" si="74"/>
        <v/>
      </c>
      <c r="K374" s="112"/>
      <c r="L374" s="114"/>
      <c r="M374" s="114"/>
      <c r="N374" s="114"/>
      <c r="O374" s="18" t="str" cm="1">
        <f t="array" ref="O374">IF(K374="","",IF($O$11="Bester",LARGE(K374:N374,1),IF(AND(M374="",N374=""),"",SUM(LARGE(K374:N374,{1;2;3})))))</f>
        <v/>
      </c>
      <c r="P374" s="140" t="str">
        <f t="shared" si="75"/>
        <v/>
      </c>
      <c r="Q374" s="112"/>
      <c r="R374" s="114"/>
      <c r="S374" s="114"/>
      <c r="T374" s="114"/>
      <c r="U374" s="19" t="str" cm="1">
        <f t="array" ref="U374">IF(Q374="","",IF($U$11="Bester",LARGE(Q374:T374,1),IF(AND(S374="",T374=""),"",SUM(LARGE(Q374:T374,{1;2;3})))))</f>
        <v/>
      </c>
      <c r="V374" s="140" t="str">
        <f t="shared" si="76"/>
        <v/>
      </c>
      <c r="W374" s="17"/>
      <c r="X374" s="140" t="str">
        <f t="shared" si="77"/>
        <v/>
      </c>
      <c r="Y374" s="21"/>
      <c r="Z374" s="26" t="str">
        <f t="shared" si="70"/>
        <v/>
      </c>
      <c r="AA374" s="27" t="str">
        <f t="shared" si="71"/>
        <v/>
      </c>
      <c r="AB374" s="27" t="str">
        <f t="shared" si="72"/>
        <v/>
      </c>
      <c r="AC374" s="25" t="str">
        <f t="shared" si="78"/>
        <v/>
      </c>
      <c r="AD374" s="19" t="str">
        <f t="shared" si="79"/>
        <v/>
      </c>
      <c r="AE374" s="142" t="str">
        <f t="shared" si="80"/>
        <v/>
      </c>
      <c r="AF374" s="28" t="str">
        <f t="shared" si="81"/>
        <v/>
      </c>
      <c r="AG374" s="29" t="str">
        <f t="shared" si="82"/>
        <v/>
      </c>
      <c r="AH374" s="30" t="str">
        <f t="shared" si="83"/>
        <v/>
      </c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  <c r="AV374" s="6"/>
      <c r="AW374" s="6"/>
    </row>
    <row r="375" spans="2:49" ht="18" customHeight="1" x14ac:dyDescent="0.2">
      <c r="B375" s="106">
        <v>364</v>
      </c>
      <c r="C375" s="153"/>
      <c r="D375" s="184"/>
      <c r="E375" s="184"/>
      <c r="F375" s="184"/>
      <c r="G375" s="165" t="str">
        <f t="shared" si="73"/>
        <v/>
      </c>
      <c r="H375" s="48"/>
      <c r="I375" s="17"/>
      <c r="J375" s="140" t="str">
        <f t="shared" si="74"/>
        <v/>
      </c>
      <c r="K375" s="112"/>
      <c r="L375" s="114"/>
      <c r="M375" s="114"/>
      <c r="N375" s="114"/>
      <c r="O375" s="18" t="str" cm="1">
        <f t="array" ref="O375">IF(K375="","",IF($O$11="Bester",LARGE(K375:N375,1),IF(AND(M375="",N375=""),"",SUM(LARGE(K375:N375,{1;2;3})))))</f>
        <v/>
      </c>
      <c r="P375" s="140" t="str">
        <f t="shared" si="75"/>
        <v/>
      </c>
      <c r="Q375" s="112"/>
      <c r="R375" s="114"/>
      <c r="S375" s="114"/>
      <c r="T375" s="114"/>
      <c r="U375" s="19" t="str" cm="1">
        <f t="array" ref="U375">IF(Q375="","",IF($U$11="Bester",LARGE(Q375:T375,1),IF(AND(S375="",T375=""),"",SUM(LARGE(Q375:T375,{1;2;3})))))</f>
        <v/>
      </c>
      <c r="V375" s="140" t="str">
        <f t="shared" si="76"/>
        <v/>
      </c>
      <c r="W375" s="17"/>
      <c r="X375" s="140" t="str">
        <f t="shared" si="77"/>
        <v/>
      </c>
      <c r="Y375" s="21"/>
      <c r="Z375" s="26" t="str">
        <f t="shared" si="70"/>
        <v/>
      </c>
      <c r="AA375" s="27" t="str">
        <f t="shared" si="71"/>
        <v/>
      </c>
      <c r="AB375" s="27" t="str">
        <f t="shared" si="72"/>
        <v/>
      </c>
      <c r="AC375" s="25" t="str">
        <f t="shared" si="78"/>
        <v/>
      </c>
      <c r="AD375" s="19" t="str">
        <f t="shared" si="79"/>
        <v/>
      </c>
      <c r="AE375" s="142" t="str">
        <f t="shared" si="80"/>
        <v/>
      </c>
      <c r="AF375" s="28" t="str">
        <f t="shared" si="81"/>
        <v/>
      </c>
      <c r="AG375" s="29" t="str">
        <f t="shared" si="82"/>
        <v/>
      </c>
      <c r="AH375" s="30" t="str">
        <f t="shared" si="83"/>
        <v/>
      </c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  <c r="AV375" s="6"/>
      <c r="AW375" s="6"/>
    </row>
    <row r="376" spans="2:49" ht="18" customHeight="1" x14ac:dyDescent="0.2">
      <c r="B376" s="106">
        <v>365</v>
      </c>
      <c r="C376" s="153"/>
      <c r="D376" s="184"/>
      <c r="E376" s="184"/>
      <c r="F376" s="184"/>
      <c r="G376" s="165" t="str">
        <f t="shared" si="73"/>
        <v/>
      </c>
      <c r="H376" s="48"/>
      <c r="I376" s="17"/>
      <c r="J376" s="140" t="str">
        <f t="shared" si="74"/>
        <v/>
      </c>
      <c r="K376" s="112"/>
      <c r="L376" s="114"/>
      <c r="M376" s="114"/>
      <c r="N376" s="114"/>
      <c r="O376" s="18" t="str" cm="1">
        <f t="array" ref="O376">IF(K376="","",IF($O$11="Bester",LARGE(K376:N376,1),IF(AND(M376="",N376=""),"",SUM(LARGE(K376:N376,{1;2;3})))))</f>
        <v/>
      </c>
      <c r="P376" s="140" t="str">
        <f t="shared" si="75"/>
        <v/>
      </c>
      <c r="Q376" s="112"/>
      <c r="R376" s="114"/>
      <c r="S376" s="114"/>
      <c r="T376" s="114"/>
      <c r="U376" s="19" t="str" cm="1">
        <f t="array" ref="U376">IF(Q376="","",IF($U$11="Bester",LARGE(Q376:T376,1),IF(AND(S376="",T376=""),"",SUM(LARGE(Q376:T376,{1;2;3})))))</f>
        <v/>
      </c>
      <c r="V376" s="140" t="str">
        <f t="shared" si="76"/>
        <v/>
      </c>
      <c r="W376" s="17"/>
      <c r="X376" s="140" t="str">
        <f t="shared" si="77"/>
        <v/>
      </c>
      <c r="Y376" s="21"/>
      <c r="Z376" s="26" t="str">
        <f t="shared" si="70"/>
        <v/>
      </c>
      <c r="AA376" s="27" t="str">
        <f t="shared" si="71"/>
        <v/>
      </c>
      <c r="AB376" s="27" t="str">
        <f t="shared" si="72"/>
        <v/>
      </c>
      <c r="AC376" s="25" t="str">
        <f t="shared" si="78"/>
        <v/>
      </c>
      <c r="AD376" s="19" t="str">
        <f t="shared" si="79"/>
        <v/>
      </c>
      <c r="AE376" s="142" t="str">
        <f t="shared" si="80"/>
        <v/>
      </c>
      <c r="AF376" s="28" t="str">
        <f t="shared" si="81"/>
        <v/>
      </c>
      <c r="AG376" s="29" t="str">
        <f t="shared" si="82"/>
        <v/>
      </c>
      <c r="AH376" s="30" t="str">
        <f t="shared" si="83"/>
        <v/>
      </c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  <c r="AV376" s="6"/>
      <c r="AW376" s="6"/>
    </row>
    <row r="377" spans="2:49" ht="18" customHeight="1" x14ac:dyDescent="0.2">
      <c r="B377" s="106">
        <v>366</v>
      </c>
      <c r="C377" s="153"/>
      <c r="D377" s="184"/>
      <c r="E377" s="184"/>
      <c r="F377" s="184"/>
      <c r="G377" s="165" t="str">
        <f t="shared" si="73"/>
        <v/>
      </c>
      <c r="H377" s="48"/>
      <c r="I377" s="17"/>
      <c r="J377" s="140" t="str">
        <f t="shared" si="74"/>
        <v/>
      </c>
      <c r="K377" s="112"/>
      <c r="L377" s="114"/>
      <c r="M377" s="114"/>
      <c r="N377" s="114"/>
      <c r="O377" s="18" t="str" cm="1">
        <f t="array" ref="O377">IF(K377="","",IF($O$11="Bester",LARGE(K377:N377,1),IF(AND(M377="",N377=""),"",SUM(LARGE(K377:N377,{1;2;3})))))</f>
        <v/>
      </c>
      <c r="P377" s="140" t="str">
        <f t="shared" si="75"/>
        <v/>
      </c>
      <c r="Q377" s="112"/>
      <c r="R377" s="114"/>
      <c r="S377" s="114"/>
      <c r="T377" s="114"/>
      <c r="U377" s="19" t="str" cm="1">
        <f t="array" ref="U377">IF(Q377="","",IF($U$11="Bester",LARGE(Q377:T377,1),IF(AND(S377="",T377=""),"",SUM(LARGE(Q377:T377,{1;2;3})))))</f>
        <v/>
      </c>
      <c r="V377" s="140" t="str">
        <f t="shared" si="76"/>
        <v/>
      </c>
      <c r="W377" s="17"/>
      <c r="X377" s="140" t="str">
        <f t="shared" si="77"/>
        <v/>
      </c>
      <c r="Y377" s="21"/>
      <c r="Z377" s="26" t="str">
        <f t="shared" si="70"/>
        <v/>
      </c>
      <c r="AA377" s="27" t="str">
        <f t="shared" si="71"/>
        <v/>
      </c>
      <c r="AB377" s="27" t="str">
        <f t="shared" si="72"/>
        <v/>
      </c>
      <c r="AC377" s="25" t="str">
        <f t="shared" si="78"/>
        <v/>
      </c>
      <c r="AD377" s="19" t="str">
        <f t="shared" si="79"/>
        <v/>
      </c>
      <c r="AE377" s="142" t="str">
        <f t="shared" si="80"/>
        <v/>
      </c>
      <c r="AF377" s="28" t="str">
        <f t="shared" si="81"/>
        <v/>
      </c>
      <c r="AG377" s="29" t="str">
        <f t="shared" si="82"/>
        <v/>
      </c>
      <c r="AH377" s="30" t="str">
        <f t="shared" si="83"/>
        <v/>
      </c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  <c r="AV377" s="6"/>
      <c r="AW377" s="6"/>
    </row>
    <row r="378" spans="2:49" ht="18" customHeight="1" x14ac:dyDescent="0.2">
      <c r="B378" s="106">
        <v>367</v>
      </c>
      <c r="C378" s="153"/>
      <c r="D378" s="184"/>
      <c r="E378" s="184"/>
      <c r="F378" s="184"/>
      <c r="G378" s="165" t="str">
        <f t="shared" si="73"/>
        <v/>
      </c>
      <c r="H378" s="48"/>
      <c r="I378" s="17"/>
      <c r="J378" s="140" t="str">
        <f t="shared" si="74"/>
        <v/>
      </c>
      <c r="K378" s="112"/>
      <c r="L378" s="114"/>
      <c r="M378" s="114"/>
      <c r="N378" s="114"/>
      <c r="O378" s="18" t="str" cm="1">
        <f t="array" ref="O378">IF(K378="","",IF($O$11="Bester",LARGE(K378:N378,1),IF(AND(M378="",N378=""),"",SUM(LARGE(K378:N378,{1;2;3})))))</f>
        <v/>
      </c>
      <c r="P378" s="140" t="str">
        <f t="shared" si="75"/>
        <v/>
      </c>
      <c r="Q378" s="112"/>
      <c r="R378" s="114"/>
      <c r="S378" s="114"/>
      <c r="T378" s="114"/>
      <c r="U378" s="19" t="str" cm="1">
        <f t="array" ref="U378">IF(Q378="","",IF($U$11="Bester",LARGE(Q378:T378,1),IF(AND(S378="",T378=""),"",SUM(LARGE(Q378:T378,{1;2;3})))))</f>
        <v/>
      </c>
      <c r="V378" s="140" t="str">
        <f t="shared" si="76"/>
        <v/>
      </c>
      <c r="W378" s="17"/>
      <c r="X378" s="140" t="str">
        <f t="shared" si="77"/>
        <v/>
      </c>
      <c r="Y378" s="21"/>
      <c r="Z378" s="26" t="str">
        <f t="shared" si="70"/>
        <v/>
      </c>
      <c r="AA378" s="27" t="str">
        <f t="shared" si="71"/>
        <v/>
      </c>
      <c r="AB378" s="27" t="str">
        <f t="shared" si="72"/>
        <v/>
      </c>
      <c r="AC378" s="25" t="str">
        <f t="shared" si="78"/>
        <v/>
      </c>
      <c r="AD378" s="19" t="str">
        <f t="shared" si="79"/>
        <v/>
      </c>
      <c r="AE378" s="142" t="str">
        <f t="shared" si="80"/>
        <v/>
      </c>
      <c r="AF378" s="28" t="str">
        <f t="shared" si="81"/>
        <v/>
      </c>
      <c r="AG378" s="29" t="str">
        <f t="shared" si="82"/>
        <v/>
      </c>
      <c r="AH378" s="30" t="str">
        <f t="shared" si="83"/>
        <v/>
      </c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  <c r="AV378" s="6"/>
      <c r="AW378" s="6"/>
    </row>
    <row r="379" spans="2:49" ht="18" customHeight="1" x14ac:dyDescent="0.2">
      <c r="B379" s="106">
        <v>368</v>
      </c>
      <c r="C379" s="153"/>
      <c r="D379" s="184"/>
      <c r="E379" s="184"/>
      <c r="F379" s="184"/>
      <c r="G379" s="165" t="str">
        <f t="shared" si="73"/>
        <v/>
      </c>
      <c r="H379" s="48"/>
      <c r="I379" s="17"/>
      <c r="J379" s="140" t="str">
        <f t="shared" si="74"/>
        <v/>
      </c>
      <c r="K379" s="112"/>
      <c r="L379" s="114"/>
      <c r="M379" s="114"/>
      <c r="N379" s="114"/>
      <c r="O379" s="18" t="str" cm="1">
        <f t="array" ref="O379">IF(K379="","",IF($O$11="Bester",LARGE(K379:N379,1),IF(AND(M379="",N379=""),"",SUM(LARGE(K379:N379,{1;2;3})))))</f>
        <v/>
      </c>
      <c r="P379" s="140" t="str">
        <f t="shared" si="75"/>
        <v/>
      </c>
      <c r="Q379" s="112"/>
      <c r="R379" s="114"/>
      <c r="S379" s="114"/>
      <c r="T379" s="114"/>
      <c r="U379" s="19" t="str" cm="1">
        <f t="array" ref="U379">IF(Q379="","",IF($U$11="Bester",LARGE(Q379:T379,1),IF(AND(S379="",T379=""),"",SUM(LARGE(Q379:T379,{1;2;3})))))</f>
        <v/>
      </c>
      <c r="V379" s="140" t="str">
        <f t="shared" si="76"/>
        <v/>
      </c>
      <c r="W379" s="17"/>
      <c r="X379" s="140" t="str">
        <f t="shared" si="77"/>
        <v/>
      </c>
      <c r="Y379" s="21"/>
      <c r="Z379" s="26" t="str">
        <f t="shared" si="70"/>
        <v/>
      </c>
      <c r="AA379" s="27" t="str">
        <f t="shared" si="71"/>
        <v/>
      </c>
      <c r="AB379" s="27" t="str">
        <f t="shared" si="72"/>
        <v/>
      </c>
      <c r="AC379" s="25" t="str">
        <f t="shared" si="78"/>
        <v/>
      </c>
      <c r="AD379" s="19" t="str">
        <f t="shared" si="79"/>
        <v/>
      </c>
      <c r="AE379" s="142" t="str">
        <f t="shared" si="80"/>
        <v/>
      </c>
      <c r="AF379" s="28" t="str">
        <f t="shared" si="81"/>
        <v/>
      </c>
      <c r="AG379" s="29" t="str">
        <f t="shared" si="82"/>
        <v/>
      </c>
      <c r="AH379" s="30" t="str">
        <f t="shared" si="83"/>
        <v/>
      </c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  <c r="AV379" s="6"/>
      <c r="AW379" s="6"/>
    </row>
    <row r="380" spans="2:49" ht="18" customHeight="1" x14ac:dyDescent="0.2">
      <c r="B380" s="106">
        <v>369</v>
      </c>
      <c r="C380" s="153"/>
      <c r="D380" s="184"/>
      <c r="E380" s="184"/>
      <c r="F380" s="184"/>
      <c r="G380" s="165" t="str">
        <f t="shared" si="73"/>
        <v/>
      </c>
      <c r="H380" s="48"/>
      <c r="I380" s="17"/>
      <c r="J380" s="140" t="str">
        <f t="shared" si="74"/>
        <v/>
      </c>
      <c r="K380" s="112"/>
      <c r="L380" s="114"/>
      <c r="M380" s="114"/>
      <c r="N380" s="114"/>
      <c r="O380" s="18" t="str" cm="1">
        <f t="array" ref="O380">IF(K380="","",IF($O$11="Bester",LARGE(K380:N380,1),IF(AND(M380="",N380=""),"",SUM(LARGE(K380:N380,{1;2;3})))))</f>
        <v/>
      </c>
      <c r="P380" s="140" t="str">
        <f t="shared" si="75"/>
        <v/>
      </c>
      <c r="Q380" s="112"/>
      <c r="R380" s="114"/>
      <c r="S380" s="114"/>
      <c r="T380" s="114"/>
      <c r="U380" s="19" t="str" cm="1">
        <f t="array" ref="U380">IF(Q380="","",IF($U$11="Bester",LARGE(Q380:T380,1),IF(AND(S380="",T380=""),"",SUM(LARGE(Q380:T380,{1;2;3})))))</f>
        <v/>
      </c>
      <c r="V380" s="140" t="str">
        <f t="shared" si="76"/>
        <v/>
      </c>
      <c r="W380" s="17"/>
      <c r="X380" s="140" t="str">
        <f t="shared" si="77"/>
        <v/>
      </c>
      <c r="Y380" s="21"/>
      <c r="Z380" s="26" t="str">
        <f t="shared" si="70"/>
        <v/>
      </c>
      <c r="AA380" s="27" t="str">
        <f t="shared" si="71"/>
        <v/>
      </c>
      <c r="AB380" s="27" t="str">
        <f t="shared" si="72"/>
        <v/>
      </c>
      <c r="AC380" s="25" t="str">
        <f t="shared" si="78"/>
        <v/>
      </c>
      <c r="AD380" s="19" t="str">
        <f t="shared" si="79"/>
        <v/>
      </c>
      <c r="AE380" s="142" t="str">
        <f t="shared" si="80"/>
        <v/>
      </c>
      <c r="AF380" s="28" t="str">
        <f t="shared" si="81"/>
        <v/>
      </c>
      <c r="AG380" s="29" t="str">
        <f t="shared" si="82"/>
        <v/>
      </c>
      <c r="AH380" s="30" t="str">
        <f t="shared" si="83"/>
        <v/>
      </c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  <c r="AV380" s="6"/>
      <c r="AW380" s="6"/>
    </row>
    <row r="381" spans="2:49" ht="18" customHeight="1" x14ac:dyDescent="0.2">
      <c r="B381" s="106">
        <v>370</v>
      </c>
      <c r="C381" s="153"/>
      <c r="D381" s="184"/>
      <c r="E381" s="184"/>
      <c r="F381" s="184"/>
      <c r="G381" s="165" t="str">
        <f t="shared" si="73"/>
        <v/>
      </c>
      <c r="H381" s="48"/>
      <c r="I381" s="17"/>
      <c r="J381" s="140" t="str">
        <f t="shared" si="74"/>
        <v/>
      </c>
      <c r="K381" s="112"/>
      <c r="L381" s="114"/>
      <c r="M381" s="114"/>
      <c r="N381" s="114"/>
      <c r="O381" s="18" t="str" cm="1">
        <f t="array" ref="O381">IF(K381="","",IF($O$11="Bester",LARGE(K381:N381,1),IF(AND(M381="",N381=""),"",SUM(LARGE(K381:N381,{1;2;3})))))</f>
        <v/>
      </c>
      <c r="P381" s="140" t="str">
        <f t="shared" si="75"/>
        <v/>
      </c>
      <c r="Q381" s="112"/>
      <c r="R381" s="114"/>
      <c r="S381" s="114"/>
      <c r="T381" s="114"/>
      <c r="U381" s="19" t="str" cm="1">
        <f t="array" ref="U381">IF(Q381="","",IF($U$11="Bester",LARGE(Q381:T381,1),IF(AND(S381="",T381=""),"",SUM(LARGE(Q381:T381,{1;2;3})))))</f>
        <v/>
      </c>
      <c r="V381" s="140" t="str">
        <f t="shared" si="76"/>
        <v/>
      </c>
      <c r="W381" s="17"/>
      <c r="X381" s="140" t="str">
        <f t="shared" si="77"/>
        <v/>
      </c>
      <c r="Y381" s="21"/>
      <c r="Z381" s="26" t="str">
        <f t="shared" si="70"/>
        <v/>
      </c>
      <c r="AA381" s="27" t="str">
        <f t="shared" si="71"/>
        <v/>
      </c>
      <c r="AB381" s="27" t="str">
        <f t="shared" si="72"/>
        <v/>
      </c>
      <c r="AC381" s="25" t="str">
        <f t="shared" si="78"/>
        <v/>
      </c>
      <c r="AD381" s="19" t="str">
        <f t="shared" si="79"/>
        <v/>
      </c>
      <c r="AE381" s="142" t="str">
        <f t="shared" si="80"/>
        <v/>
      </c>
      <c r="AF381" s="28" t="str">
        <f t="shared" si="81"/>
        <v/>
      </c>
      <c r="AG381" s="29" t="str">
        <f t="shared" si="82"/>
        <v/>
      </c>
      <c r="AH381" s="30" t="str">
        <f t="shared" si="83"/>
        <v/>
      </c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  <c r="AV381" s="6"/>
      <c r="AW381" s="6"/>
    </row>
    <row r="382" spans="2:49" ht="18" customHeight="1" x14ac:dyDescent="0.2">
      <c r="B382" s="106">
        <v>371</v>
      </c>
      <c r="C382" s="153"/>
      <c r="D382" s="184"/>
      <c r="E382" s="184"/>
      <c r="F382" s="184"/>
      <c r="G382" s="165" t="str">
        <f t="shared" si="73"/>
        <v/>
      </c>
      <c r="H382" s="48"/>
      <c r="I382" s="17"/>
      <c r="J382" s="140" t="str">
        <f t="shared" si="74"/>
        <v/>
      </c>
      <c r="K382" s="112"/>
      <c r="L382" s="114"/>
      <c r="M382" s="114"/>
      <c r="N382" s="114"/>
      <c r="O382" s="18" t="str" cm="1">
        <f t="array" ref="O382">IF(K382="","",IF($O$11="Bester",LARGE(K382:N382,1),IF(AND(M382="",N382=""),"",SUM(LARGE(K382:N382,{1;2;3})))))</f>
        <v/>
      </c>
      <c r="P382" s="140" t="str">
        <f t="shared" si="75"/>
        <v/>
      </c>
      <c r="Q382" s="112"/>
      <c r="R382" s="114"/>
      <c r="S382" s="114"/>
      <c r="T382" s="114"/>
      <c r="U382" s="19" t="str" cm="1">
        <f t="array" ref="U382">IF(Q382="","",IF($U$11="Bester",LARGE(Q382:T382,1),IF(AND(S382="",T382=""),"",SUM(LARGE(Q382:T382,{1;2;3})))))</f>
        <v/>
      </c>
      <c r="V382" s="140" t="str">
        <f t="shared" si="76"/>
        <v/>
      </c>
      <c r="W382" s="17"/>
      <c r="X382" s="140" t="str">
        <f t="shared" si="77"/>
        <v/>
      </c>
      <c r="Y382" s="21"/>
      <c r="Z382" s="26" t="str">
        <f t="shared" si="70"/>
        <v/>
      </c>
      <c r="AA382" s="27" t="str">
        <f t="shared" si="71"/>
        <v/>
      </c>
      <c r="AB382" s="27" t="str">
        <f t="shared" si="72"/>
        <v/>
      </c>
      <c r="AC382" s="25" t="str">
        <f t="shared" si="78"/>
        <v/>
      </c>
      <c r="AD382" s="19" t="str">
        <f t="shared" si="79"/>
        <v/>
      </c>
      <c r="AE382" s="142" t="str">
        <f t="shared" si="80"/>
        <v/>
      </c>
      <c r="AF382" s="28" t="str">
        <f t="shared" si="81"/>
        <v/>
      </c>
      <c r="AG382" s="29" t="str">
        <f t="shared" si="82"/>
        <v/>
      </c>
      <c r="AH382" s="30" t="str">
        <f t="shared" si="83"/>
        <v/>
      </c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  <c r="AV382" s="6"/>
      <c r="AW382" s="6"/>
    </row>
    <row r="383" spans="2:49" ht="18" customHeight="1" x14ac:dyDescent="0.2">
      <c r="B383" s="106">
        <v>372</v>
      </c>
      <c r="C383" s="153"/>
      <c r="D383" s="184"/>
      <c r="E383" s="184"/>
      <c r="F383" s="184"/>
      <c r="G383" s="165" t="str">
        <f t="shared" si="73"/>
        <v/>
      </c>
      <c r="H383" s="48"/>
      <c r="I383" s="17"/>
      <c r="J383" s="140" t="str">
        <f t="shared" si="74"/>
        <v/>
      </c>
      <c r="K383" s="112"/>
      <c r="L383" s="114"/>
      <c r="M383" s="114"/>
      <c r="N383" s="114"/>
      <c r="O383" s="18" t="str" cm="1">
        <f t="array" ref="O383">IF(K383="","",IF($O$11="Bester",LARGE(K383:N383,1),IF(AND(M383="",N383=""),"",SUM(LARGE(K383:N383,{1;2;3})))))</f>
        <v/>
      </c>
      <c r="P383" s="140" t="str">
        <f t="shared" si="75"/>
        <v/>
      </c>
      <c r="Q383" s="112"/>
      <c r="R383" s="114"/>
      <c r="S383" s="114"/>
      <c r="T383" s="114"/>
      <c r="U383" s="19" t="str" cm="1">
        <f t="array" ref="U383">IF(Q383="","",IF($U$11="Bester",LARGE(Q383:T383,1),IF(AND(S383="",T383=""),"",SUM(LARGE(Q383:T383,{1;2;3})))))</f>
        <v/>
      </c>
      <c r="V383" s="140" t="str">
        <f t="shared" si="76"/>
        <v/>
      </c>
      <c r="W383" s="17"/>
      <c r="X383" s="140" t="str">
        <f t="shared" si="77"/>
        <v/>
      </c>
      <c r="Y383" s="21"/>
      <c r="Z383" s="26" t="str">
        <f t="shared" si="70"/>
        <v/>
      </c>
      <c r="AA383" s="27" t="str">
        <f t="shared" si="71"/>
        <v/>
      </c>
      <c r="AB383" s="27" t="str">
        <f t="shared" si="72"/>
        <v/>
      </c>
      <c r="AC383" s="25" t="str">
        <f t="shared" si="78"/>
        <v/>
      </c>
      <c r="AD383" s="19" t="str">
        <f t="shared" si="79"/>
        <v/>
      </c>
      <c r="AE383" s="142" t="str">
        <f t="shared" si="80"/>
        <v/>
      </c>
      <c r="AF383" s="28" t="str">
        <f t="shared" si="81"/>
        <v/>
      </c>
      <c r="AG383" s="29" t="str">
        <f t="shared" si="82"/>
        <v/>
      </c>
      <c r="AH383" s="30" t="str">
        <f t="shared" si="83"/>
        <v/>
      </c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  <c r="AV383" s="6"/>
      <c r="AW383" s="6"/>
    </row>
    <row r="384" spans="2:49" ht="18" customHeight="1" x14ac:dyDescent="0.2">
      <c r="B384" s="106">
        <v>373</v>
      </c>
      <c r="C384" s="153"/>
      <c r="D384" s="184"/>
      <c r="E384" s="184"/>
      <c r="F384" s="184"/>
      <c r="G384" s="165" t="str">
        <f t="shared" si="73"/>
        <v/>
      </c>
      <c r="H384" s="48"/>
      <c r="I384" s="17"/>
      <c r="J384" s="140" t="str">
        <f t="shared" si="74"/>
        <v/>
      </c>
      <c r="K384" s="112"/>
      <c r="L384" s="114"/>
      <c r="M384" s="114"/>
      <c r="N384" s="114"/>
      <c r="O384" s="18" t="str" cm="1">
        <f t="array" ref="O384">IF(K384="","",IF($O$11="Bester",LARGE(K384:N384,1),IF(AND(M384="",N384=""),"",SUM(LARGE(K384:N384,{1;2;3})))))</f>
        <v/>
      </c>
      <c r="P384" s="140" t="str">
        <f t="shared" si="75"/>
        <v/>
      </c>
      <c r="Q384" s="112"/>
      <c r="R384" s="114"/>
      <c r="S384" s="114"/>
      <c r="T384" s="114"/>
      <c r="U384" s="19" t="str" cm="1">
        <f t="array" ref="U384">IF(Q384="","",IF($U$11="Bester",LARGE(Q384:T384,1),IF(AND(S384="",T384=""),"",SUM(LARGE(Q384:T384,{1;2;3})))))</f>
        <v/>
      </c>
      <c r="V384" s="140" t="str">
        <f t="shared" si="76"/>
        <v/>
      </c>
      <c r="W384" s="17"/>
      <c r="X384" s="140" t="str">
        <f t="shared" si="77"/>
        <v/>
      </c>
      <c r="Y384" s="21"/>
      <c r="Z384" s="26" t="str">
        <f t="shared" si="70"/>
        <v/>
      </c>
      <c r="AA384" s="27" t="str">
        <f t="shared" si="71"/>
        <v/>
      </c>
      <c r="AB384" s="27" t="str">
        <f t="shared" si="72"/>
        <v/>
      </c>
      <c r="AC384" s="25" t="str">
        <f t="shared" si="78"/>
        <v/>
      </c>
      <c r="AD384" s="19" t="str">
        <f t="shared" si="79"/>
        <v/>
      </c>
      <c r="AE384" s="142" t="str">
        <f t="shared" si="80"/>
        <v/>
      </c>
      <c r="AF384" s="28" t="str">
        <f t="shared" si="81"/>
        <v/>
      </c>
      <c r="AG384" s="29" t="str">
        <f t="shared" si="82"/>
        <v/>
      </c>
      <c r="AH384" s="30" t="str">
        <f t="shared" si="83"/>
        <v/>
      </c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  <c r="AV384" s="6"/>
      <c r="AW384" s="6"/>
    </row>
    <row r="385" spans="2:49" ht="18" customHeight="1" x14ac:dyDescent="0.2">
      <c r="B385" s="106">
        <v>374</v>
      </c>
      <c r="C385" s="153"/>
      <c r="D385" s="184"/>
      <c r="E385" s="184"/>
      <c r="F385" s="184"/>
      <c r="G385" s="165" t="str">
        <f t="shared" si="73"/>
        <v/>
      </c>
      <c r="H385" s="48"/>
      <c r="I385" s="17"/>
      <c r="J385" s="140" t="str">
        <f t="shared" si="74"/>
        <v/>
      </c>
      <c r="K385" s="112"/>
      <c r="L385" s="114"/>
      <c r="M385" s="114"/>
      <c r="N385" s="114"/>
      <c r="O385" s="18" t="str" cm="1">
        <f t="array" ref="O385">IF(K385="","",IF($O$11="Bester",LARGE(K385:N385,1),IF(AND(M385="",N385=""),"",SUM(LARGE(K385:N385,{1;2;3})))))</f>
        <v/>
      </c>
      <c r="P385" s="140" t="str">
        <f t="shared" si="75"/>
        <v/>
      </c>
      <c r="Q385" s="112"/>
      <c r="R385" s="114"/>
      <c r="S385" s="114"/>
      <c r="T385" s="114"/>
      <c r="U385" s="19" t="str" cm="1">
        <f t="array" ref="U385">IF(Q385="","",IF($U$11="Bester",LARGE(Q385:T385,1),IF(AND(S385="",T385=""),"",SUM(LARGE(Q385:T385,{1;2;3})))))</f>
        <v/>
      </c>
      <c r="V385" s="140" t="str">
        <f t="shared" si="76"/>
        <v/>
      </c>
      <c r="W385" s="17"/>
      <c r="X385" s="140" t="str">
        <f t="shared" si="77"/>
        <v/>
      </c>
      <c r="Y385" s="21"/>
      <c r="Z385" s="26" t="str">
        <f t="shared" si="70"/>
        <v/>
      </c>
      <c r="AA385" s="27" t="str">
        <f t="shared" si="71"/>
        <v/>
      </c>
      <c r="AB385" s="27" t="str">
        <f t="shared" si="72"/>
        <v/>
      </c>
      <c r="AC385" s="25" t="str">
        <f t="shared" si="78"/>
        <v/>
      </c>
      <c r="AD385" s="19" t="str">
        <f t="shared" si="79"/>
        <v/>
      </c>
      <c r="AE385" s="142" t="str">
        <f t="shared" si="80"/>
        <v/>
      </c>
      <c r="AF385" s="28" t="str">
        <f t="shared" si="81"/>
        <v/>
      </c>
      <c r="AG385" s="29" t="str">
        <f t="shared" si="82"/>
        <v/>
      </c>
      <c r="AH385" s="30" t="str">
        <f t="shared" si="83"/>
        <v/>
      </c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  <c r="AV385" s="6"/>
      <c r="AW385" s="6"/>
    </row>
    <row r="386" spans="2:49" ht="18" customHeight="1" x14ac:dyDescent="0.2">
      <c r="B386" s="106">
        <v>375</v>
      </c>
      <c r="C386" s="153"/>
      <c r="D386" s="184"/>
      <c r="E386" s="184"/>
      <c r="F386" s="184"/>
      <c r="G386" s="165" t="str">
        <f t="shared" si="73"/>
        <v/>
      </c>
      <c r="H386" s="48"/>
      <c r="I386" s="17"/>
      <c r="J386" s="140" t="str">
        <f t="shared" si="74"/>
        <v/>
      </c>
      <c r="K386" s="112"/>
      <c r="L386" s="114"/>
      <c r="M386" s="114"/>
      <c r="N386" s="114"/>
      <c r="O386" s="18" t="str" cm="1">
        <f t="array" ref="O386">IF(K386="","",IF($O$11="Bester",LARGE(K386:N386,1),IF(AND(M386="",N386=""),"",SUM(LARGE(K386:N386,{1;2;3})))))</f>
        <v/>
      </c>
      <c r="P386" s="140" t="str">
        <f t="shared" si="75"/>
        <v/>
      </c>
      <c r="Q386" s="112"/>
      <c r="R386" s="114"/>
      <c r="S386" s="114"/>
      <c r="T386" s="114"/>
      <c r="U386" s="19" t="str" cm="1">
        <f t="array" ref="U386">IF(Q386="","",IF($U$11="Bester",LARGE(Q386:T386,1),IF(AND(S386="",T386=""),"",SUM(LARGE(Q386:T386,{1;2;3})))))</f>
        <v/>
      </c>
      <c r="V386" s="140" t="str">
        <f t="shared" si="76"/>
        <v/>
      </c>
      <c r="W386" s="17"/>
      <c r="X386" s="140" t="str">
        <f t="shared" si="77"/>
        <v/>
      </c>
      <c r="Y386" s="21"/>
      <c r="Z386" s="26" t="str">
        <f t="shared" si="70"/>
        <v/>
      </c>
      <c r="AA386" s="27" t="str">
        <f t="shared" si="71"/>
        <v/>
      </c>
      <c r="AB386" s="27" t="str">
        <f t="shared" si="72"/>
        <v/>
      </c>
      <c r="AC386" s="25" t="str">
        <f t="shared" si="78"/>
        <v/>
      </c>
      <c r="AD386" s="19" t="str">
        <f t="shared" si="79"/>
        <v/>
      </c>
      <c r="AE386" s="142" t="str">
        <f t="shared" si="80"/>
        <v/>
      </c>
      <c r="AF386" s="28" t="str">
        <f t="shared" si="81"/>
        <v/>
      </c>
      <c r="AG386" s="29" t="str">
        <f t="shared" si="82"/>
        <v/>
      </c>
      <c r="AH386" s="30" t="str">
        <f t="shared" si="83"/>
        <v/>
      </c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  <c r="AV386" s="6"/>
      <c r="AW386" s="6"/>
    </row>
    <row r="387" spans="2:49" ht="18" customHeight="1" x14ac:dyDescent="0.2">
      <c r="B387" s="106">
        <v>376</v>
      </c>
      <c r="C387" s="153"/>
      <c r="D387" s="184"/>
      <c r="E387" s="184"/>
      <c r="F387" s="184"/>
      <c r="G387" s="165" t="str">
        <f t="shared" si="73"/>
        <v/>
      </c>
      <c r="H387" s="48"/>
      <c r="I387" s="17"/>
      <c r="J387" s="140" t="str">
        <f t="shared" si="74"/>
        <v/>
      </c>
      <c r="K387" s="112"/>
      <c r="L387" s="114"/>
      <c r="M387" s="114"/>
      <c r="N387" s="114"/>
      <c r="O387" s="18" t="str" cm="1">
        <f t="array" ref="O387">IF(K387="","",IF($O$11="Bester",LARGE(K387:N387,1),IF(AND(M387="",N387=""),"",SUM(LARGE(K387:N387,{1;2;3})))))</f>
        <v/>
      </c>
      <c r="P387" s="140" t="str">
        <f t="shared" si="75"/>
        <v/>
      </c>
      <c r="Q387" s="112"/>
      <c r="R387" s="114"/>
      <c r="S387" s="114"/>
      <c r="T387" s="114"/>
      <c r="U387" s="19" t="str" cm="1">
        <f t="array" ref="U387">IF(Q387="","",IF($U$11="Bester",LARGE(Q387:T387,1),IF(AND(S387="",T387=""),"",SUM(LARGE(Q387:T387,{1;2;3})))))</f>
        <v/>
      </c>
      <c r="V387" s="140" t="str">
        <f t="shared" si="76"/>
        <v/>
      </c>
      <c r="W387" s="17"/>
      <c r="X387" s="140" t="str">
        <f t="shared" si="77"/>
        <v/>
      </c>
      <c r="Y387" s="21"/>
      <c r="Z387" s="26" t="str">
        <f t="shared" si="70"/>
        <v/>
      </c>
      <c r="AA387" s="27" t="str">
        <f t="shared" si="71"/>
        <v/>
      </c>
      <c r="AB387" s="27" t="str">
        <f t="shared" si="72"/>
        <v/>
      </c>
      <c r="AC387" s="25" t="str">
        <f t="shared" si="78"/>
        <v/>
      </c>
      <c r="AD387" s="19" t="str">
        <f t="shared" si="79"/>
        <v/>
      </c>
      <c r="AE387" s="142" t="str">
        <f t="shared" si="80"/>
        <v/>
      </c>
      <c r="AF387" s="28" t="str">
        <f t="shared" si="81"/>
        <v/>
      </c>
      <c r="AG387" s="29" t="str">
        <f t="shared" si="82"/>
        <v/>
      </c>
      <c r="AH387" s="30" t="str">
        <f t="shared" si="83"/>
        <v/>
      </c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  <c r="AV387" s="6"/>
      <c r="AW387" s="6"/>
    </row>
    <row r="388" spans="2:49" ht="18" customHeight="1" x14ac:dyDescent="0.2">
      <c r="B388" s="106">
        <v>377</v>
      </c>
      <c r="C388" s="153"/>
      <c r="D388" s="184"/>
      <c r="E388" s="184"/>
      <c r="F388" s="184"/>
      <c r="G388" s="165" t="str">
        <f t="shared" si="73"/>
        <v/>
      </c>
      <c r="H388" s="48"/>
      <c r="I388" s="17"/>
      <c r="J388" s="140" t="str">
        <f t="shared" si="74"/>
        <v/>
      </c>
      <c r="K388" s="112"/>
      <c r="L388" s="114"/>
      <c r="M388" s="114"/>
      <c r="N388" s="114"/>
      <c r="O388" s="18" t="str" cm="1">
        <f t="array" ref="O388">IF(K388="","",IF($O$11="Bester",LARGE(K388:N388,1),IF(AND(M388="",N388=""),"",SUM(LARGE(K388:N388,{1;2;3})))))</f>
        <v/>
      </c>
      <c r="P388" s="140" t="str">
        <f t="shared" si="75"/>
        <v/>
      </c>
      <c r="Q388" s="112"/>
      <c r="R388" s="114"/>
      <c r="S388" s="114"/>
      <c r="T388" s="114"/>
      <c r="U388" s="19" t="str" cm="1">
        <f t="array" ref="U388">IF(Q388="","",IF($U$11="Bester",LARGE(Q388:T388,1),IF(AND(S388="",T388=""),"",SUM(LARGE(Q388:T388,{1;2;3})))))</f>
        <v/>
      </c>
      <c r="V388" s="140" t="str">
        <f t="shared" si="76"/>
        <v/>
      </c>
      <c r="W388" s="17"/>
      <c r="X388" s="140" t="str">
        <f t="shared" si="77"/>
        <v/>
      </c>
      <c r="Y388" s="21"/>
      <c r="Z388" s="26" t="str">
        <f t="shared" si="70"/>
        <v/>
      </c>
      <c r="AA388" s="27" t="str">
        <f t="shared" si="71"/>
        <v/>
      </c>
      <c r="AB388" s="27" t="str">
        <f t="shared" si="72"/>
        <v/>
      </c>
      <c r="AC388" s="25" t="str">
        <f t="shared" si="78"/>
        <v/>
      </c>
      <c r="AD388" s="19" t="str">
        <f t="shared" si="79"/>
        <v/>
      </c>
      <c r="AE388" s="142" t="str">
        <f t="shared" si="80"/>
        <v/>
      </c>
      <c r="AF388" s="28" t="str">
        <f t="shared" si="81"/>
        <v/>
      </c>
      <c r="AG388" s="29" t="str">
        <f t="shared" si="82"/>
        <v/>
      </c>
      <c r="AH388" s="30" t="str">
        <f t="shared" si="83"/>
        <v/>
      </c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  <c r="AV388" s="6"/>
      <c r="AW388" s="6"/>
    </row>
    <row r="389" spans="2:49" ht="18" customHeight="1" x14ac:dyDescent="0.2">
      <c r="B389" s="106">
        <v>378</v>
      </c>
      <c r="C389" s="153"/>
      <c r="D389" s="184"/>
      <c r="E389" s="184"/>
      <c r="F389" s="184"/>
      <c r="G389" s="165" t="str">
        <f t="shared" si="73"/>
        <v/>
      </c>
      <c r="H389" s="48"/>
      <c r="I389" s="17"/>
      <c r="J389" s="140" t="str">
        <f t="shared" si="74"/>
        <v/>
      </c>
      <c r="K389" s="112"/>
      <c r="L389" s="114"/>
      <c r="M389" s="114"/>
      <c r="N389" s="114"/>
      <c r="O389" s="18" t="str" cm="1">
        <f t="array" ref="O389">IF(K389="","",IF($O$11="Bester",LARGE(K389:N389,1),IF(AND(M389="",N389=""),"",SUM(LARGE(K389:N389,{1;2;3})))))</f>
        <v/>
      </c>
      <c r="P389" s="140" t="str">
        <f t="shared" si="75"/>
        <v/>
      </c>
      <c r="Q389" s="112"/>
      <c r="R389" s="114"/>
      <c r="S389" s="114"/>
      <c r="T389" s="114"/>
      <c r="U389" s="19" t="str" cm="1">
        <f t="array" ref="U389">IF(Q389="","",IF($U$11="Bester",LARGE(Q389:T389,1),IF(AND(S389="",T389=""),"",SUM(LARGE(Q389:T389,{1;2;3})))))</f>
        <v/>
      </c>
      <c r="V389" s="140" t="str">
        <f t="shared" si="76"/>
        <v/>
      </c>
      <c r="W389" s="17"/>
      <c r="X389" s="140" t="str">
        <f t="shared" si="77"/>
        <v/>
      </c>
      <c r="Y389" s="21"/>
      <c r="Z389" s="26" t="str">
        <f t="shared" si="70"/>
        <v/>
      </c>
      <c r="AA389" s="27" t="str">
        <f t="shared" si="71"/>
        <v/>
      </c>
      <c r="AB389" s="27" t="str">
        <f t="shared" si="72"/>
        <v/>
      </c>
      <c r="AC389" s="25" t="str">
        <f t="shared" si="78"/>
        <v/>
      </c>
      <c r="AD389" s="19" t="str">
        <f t="shared" si="79"/>
        <v/>
      </c>
      <c r="AE389" s="142" t="str">
        <f t="shared" si="80"/>
        <v/>
      </c>
      <c r="AF389" s="28" t="str">
        <f t="shared" si="81"/>
        <v/>
      </c>
      <c r="AG389" s="29" t="str">
        <f t="shared" si="82"/>
        <v/>
      </c>
      <c r="AH389" s="30" t="str">
        <f t="shared" si="83"/>
        <v/>
      </c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  <c r="AV389" s="6"/>
      <c r="AW389" s="6"/>
    </row>
    <row r="390" spans="2:49" ht="18" customHeight="1" x14ac:dyDescent="0.2">
      <c r="B390" s="106">
        <v>379</v>
      </c>
      <c r="C390" s="153"/>
      <c r="D390" s="184"/>
      <c r="E390" s="184"/>
      <c r="F390" s="184"/>
      <c r="G390" s="165" t="str">
        <f t="shared" si="73"/>
        <v/>
      </c>
      <c r="H390" s="48"/>
      <c r="I390" s="17"/>
      <c r="J390" s="140" t="str">
        <f t="shared" si="74"/>
        <v/>
      </c>
      <c r="K390" s="112"/>
      <c r="L390" s="114"/>
      <c r="M390" s="114"/>
      <c r="N390" s="114"/>
      <c r="O390" s="18" t="str" cm="1">
        <f t="array" ref="O390">IF(K390="","",IF($O$11="Bester",LARGE(K390:N390,1),IF(AND(M390="",N390=""),"",SUM(LARGE(K390:N390,{1;2;3})))))</f>
        <v/>
      </c>
      <c r="P390" s="140" t="str">
        <f t="shared" si="75"/>
        <v/>
      </c>
      <c r="Q390" s="112"/>
      <c r="R390" s="114"/>
      <c r="S390" s="114"/>
      <c r="T390" s="114"/>
      <c r="U390" s="19" t="str" cm="1">
        <f t="array" ref="U390">IF(Q390="","",IF($U$11="Bester",LARGE(Q390:T390,1),IF(AND(S390="",T390=""),"",SUM(LARGE(Q390:T390,{1;2;3})))))</f>
        <v/>
      </c>
      <c r="V390" s="140" t="str">
        <f t="shared" si="76"/>
        <v/>
      </c>
      <c r="W390" s="17"/>
      <c r="X390" s="140" t="str">
        <f t="shared" si="77"/>
        <v/>
      </c>
      <c r="Y390" s="21"/>
      <c r="Z390" s="26" t="str">
        <f t="shared" si="70"/>
        <v/>
      </c>
      <c r="AA390" s="27" t="str">
        <f t="shared" si="71"/>
        <v/>
      </c>
      <c r="AB390" s="27" t="str">
        <f t="shared" si="72"/>
        <v/>
      </c>
      <c r="AC390" s="25" t="str">
        <f t="shared" si="78"/>
        <v/>
      </c>
      <c r="AD390" s="19" t="str">
        <f t="shared" si="79"/>
        <v/>
      </c>
      <c r="AE390" s="142" t="str">
        <f t="shared" si="80"/>
        <v/>
      </c>
      <c r="AF390" s="28" t="str">
        <f t="shared" si="81"/>
        <v/>
      </c>
      <c r="AG390" s="29" t="str">
        <f t="shared" si="82"/>
        <v/>
      </c>
      <c r="AH390" s="30" t="str">
        <f t="shared" si="83"/>
        <v/>
      </c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  <c r="AV390" s="6"/>
      <c r="AW390" s="6"/>
    </row>
    <row r="391" spans="2:49" ht="18" customHeight="1" x14ac:dyDescent="0.2">
      <c r="B391" s="106">
        <v>380</v>
      </c>
      <c r="C391" s="153"/>
      <c r="D391" s="184"/>
      <c r="E391" s="184"/>
      <c r="F391" s="184"/>
      <c r="G391" s="165" t="str">
        <f t="shared" si="73"/>
        <v/>
      </c>
      <c r="H391" s="48"/>
      <c r="I391" s="17"/>
      <c r="J391" s="140" t="str">
        <f t="shared" si="74"/>
        <v/>
      </c>
      <c r="K391" s="112"/>
      <c r="L391" s="114"/>
      <c r="M391" s="114"/>
      <c r="N391" s="114"/>
      <c r="O391" s="18" t="str" cm="1">
        <f t="array" ref="O391">IF(K391="","",IF($O$11="Bester",LARGE(K391:N391,1),IF(AND(M391="",N391=""),"",SUM(LARGE(K391:N391,{1;2;3})))))</f>
        <v/>
      </c>
      <c r="P391" s="140" t="str">
        <f t="shared" si="75"/>
        <v/>
      </c>
      <c r="Q391" s="112"/>
      <c r="R391" s="114"/>
      <c r="S391" s="114"/>
      <c r="T391" s="114"/>
      <c r="U391" s="19" t="str" cm="1">
        <f t="array" ref="U391">IF(Q391="","",IF($U$11="Bester",LARGE(Q391:T391,1),IF(AND(S391="",T391=""),"",SUM(LARGE(Q391:T391,{1;2;3})))))</f>
        <v/>
      </c>
      <c r="V391" s="140" t="str">
        <f t="shared" si="76"/>
        <v/>
      </c>
      <c r="W391" s="17"/>
      <c r="X391" s="140" t="str">
        <f t="shared" si="77"/>
        <v/>
      </c>
      <c r="Y391" s="21"/>
      <c r="Z391" s="26" t="str">
        <f t="shared" si="70"/>
        <v/>
      </c>
      <c r="AA391" s="27" t="str">
        <f t="shared" si="71"/>
        <v/>
      </c>
      <c r="AB391" s="27" t="str">
        <f t="shared" si="72"/>
        <v/>
      </c>
      <c r="AC391" s="25" t="str">
        <f t="shared" si="78"/>
        <v/>
      </c>
      <c r="AD391" s="19" t="str">
        <f t="shared" si="79"/>
        <v/>
      </c>
      <c r="AE391" s="142" t="str">
        <f t="shared" si="80"/>
        <v/>
      </c>
      <c r="AF391" s="28" t="str">
        <f t="shared" si="81"/>
        <v/>
      </c>
      <c r="AG391" s="29" t="str">
        <f t="shared" si="82"/>
        <v/>
      </c>
      <c r="AH391" s="30" t="str">
        <f t="shared" si="83"/>
        <v/>
      </c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  <c r="AV391" s="6"/>
      <c r="AW391" s="6"/>
    </row>
    <row r="392" spans="2:49" ht="18" customHeight="1" x14ac:dyDescent="0.2">
      <c r="B392" s="106">
        <v>381</v>
      </c>
      <c r="C392" s="153"/>
      <c r="D392" s="184"/>
      <c r="E392" s="184"/>
      <c r="F392" s="184"/>
      <c r="G392" s="165" t="str">
        <f t="shared" si="73"/>
        <v/>
      </c>
      <c r="H392" s="48"/>
      <c r="I392" s="17"/>
      <c r="J392" s="140" t="str">
        <f t="shared" si="74"/>
        <v/>
      </c>
      <c r="K392" s="112"/>
      <c r="L392" s="114"/>
      <c r="M392" s="114"/>
      <c r="N392" s="114"/>
      <c r="O392" s="18" t="str" cm="1">
        <f t="array" ref="O392">IF(K392="","",IF($O$11="Bester",LARGE(K392:N392,1),IF(AND(M392="",N392=""),"",SUM(LARGE(K392:N392,{1;2;3})))))</f>
        <v/>
      </c>
      <c r="P392" s="140" t="str">
        <f t="shared" si="75"/>
        <v/>
      </c>
      <c r="Q392" s="112"/>
      <c r="R392" s="114"/>
      <c r="S392" s="114"/>
      <c r="T392" s="114"/>
      <c r="U392" s="19" t="str" cm="1">
        <f t="array" ref="U392">IF(Q392="","",IF($U$11="Bester",LARGE(Q392:T392,1),IF(AND(S392="",T392=""),"",SUM(LARGE(Q392:T392,{1;2;3})))))</f>
        <v/>
      </c>
      <c r="V392" s="140" t="str">
        <f t="shared" si="76"/>
        <v/>
      </c>
      <c r="W392" s="17"/>
      <c r="X392" s="140" t="str">
        <f t="shared" si="77"/>
        <v/>
      </c>
      <c r="Y392" s="21"/>
      <c r="Z392" s="26" t="str">
        <f t="shared" si="70"/>
        <v/>
      </c>
      <c r="AA392" s="27" t="str">
        <f t="shared" si="71"/>
        <v/>
      </c>
      <c r="AB392" s="27" t="str">
        <f t="shared" si="72"/>
        <v/>
      </c>
      <c r="AC392" s="25" t="str">
        <f t="shared" si="78"/>
        <v/>
      </c>
      <c r="AD392" s="19" t="str">
        <f t="shared" si="79"/>
        <v/>
      </c>
      <c r="AE392" s="142" t="str">
        <f t="shared" si="80"/>
        <v/>
      </c>
      <c r="AF392" s="28" t="str">
        <f t="shared" si="81"/>
        <v/>
      </c>
      <c r="AG392" s="29" t="str">
        <f t="shared" si="82"/>
        <v/>
      </c>
      <c r="AH392" s="30" t="str">
        <f t="shared" si="83"/>
        <v/>
      </c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  <c r="AV392" s="6"/>
      <c r="AW392" s="6"/>
    </row>
    <row r="393" spans="2:49" ht="18" customHeight="1" x14ac:dyDescent="0.2">
      <c r="B393" s="106">
        <v>382</v>
      </c>
      <c r="C393" s="153"/>
      <c r="D393" s="184"/>
      <c r="E393" s="184"/>
      <c r="F393" s="184"/>
      <c r="G393" s="165" t="str">
        <f t="shared" si="73"/>
        <v/>
      </c>
      <c r="H393" s="48"/>
      <c r="I393" s="17"/>
      <c r="J393" s="140" t="str">
        <f t="shared" si="74"/>
        <v/>
      </c>
      <c r="K393" s="112"/>
      <c r="L393" s="114"/>
      <c r="M393" s="114"/>
      <c r="N393" s="114"/>
      <c r="O393" s="18" t="str" cm="1">
        <f t="array" ref="O393">IF(K393="","",IF($O$11="Bester",LARGE(K393:N393,1),IF(AND(M393="",N393=""),"",SUM(LARGE(K393:N393,{1;2;3})))))</f>
        <v/>
      </c>
      <c r="P393" s="140" t="str">
        <f t="shared" si="75"/>
        <v/>
      </c>
      <c r="Q393" s="112"/>
      <c r="R393" s="114"/>
      <c r="S393" s="114"/>
      <c r="T393" s="114"/>
      <c r="U393" s="19" t="str" cm="1">
        <f t="array" ref="U393">IF(Q393="","",IF($U$11="Bester",LARGE(Q393:T393,1),IF(AND(S393="",T393=""),"",SUM(LARGE(Q393:T393,{1;2;3})))))</f>
        <v/>
      </c>
      <c r="V393" s="140" t="str">
        <f t="shared" si="76"/>
        <v/>
      </c>
      <c r="W393" s="17"/>
      <c r="X393" s="140" t="str">
        <f t="shared" si="77"/>
        <v/>
      </c>
      <c r="Y393" s="21"/>
      <c r="Z393" s="26" t="str">
        <f t="shared" si="70"/>
        <v/>
      </c>
      <c r="AA393" s="27" t="str">
        <f t="shared" si="71"/>
        <v/>
      </c>
      <c r="AB393" s="27" t="str">
        <f t="shared" si="72"/>
        <v/>
      </c>
      <c r="AC393" s="25" t="str">
        <f t="shared" si="78"/>
        <v/>
      </c>
      <c r="AD393" s="19" t="str">
        <f t="shared" si="79"/>
        <v/>
      </c>
      <c r="AE393" s="142" t="str">
        <f t="shared" si="80"/>
        <v/>
      </c>
      <c r="AF393" s="28" t="str">
        <f t="shared" si="81"/>
        <v/>
      </c>
      <c r="AG393" s="29" t="str">
        <f t="shared" si="82"/>
        <v/>
      </c>
      <c r="AH393" s="30" t="str">
        <f t="shared" si="83"/>
        <v/>
      </c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  <c r="AV393" s="6"/>
      <c r="AW393" s="6"/>
    </row>
    <row r="394" spans="2:49" ht="18" customHeight="1" x14ac:dyDescent="0.2">
      <c r="B394" s="106">
        <v>383</v>
      </c>
      <c r="C394" s="153"/>
      <c r="D394" s="184"/>
      <c r="E394" s="184"/>
      <c r="F394" s="184"/>
      <c r="G394" s="165" t="str">
        <f t="shared" si="73"/>
        <v/>
      </c>
      <c r="H394" s="48"/>
      <c r="I394" s="17"/>
      <c r="J394" s="140" t="str">
        <f t="shared" si="74"/>
        <v/>
      </c>
      <c r="K394" s="112"/>
      <c r="L394" s="114"/>
      <c r="M394" s="114"/>
      <c r="N394" s="114"/>
      <c r="O394" s="18" t="str" cm="1">
        <f t="array" ref="O394">IF(K394="","",IF($O$11="Bester",LARGE(K394:N394,1),IF(AND(M394="",N394=""),"",SUM(LARGE(K394:N394,{1;2;3})))))</f>
        <v/>
      </c>
      <c r="P394" s="140" t="str">
        <f t="shared" si="75"/>
        <v/>
      </c>
      <c r="Q394" s="112"/>
      <c r="R394" s="114"/>
      <c r="S394" s="114"/>
      <c r="T394" s="114"/>
      <c r="U394" s="19" t="str" cm="1">
        <f t="array" ref="U394">IF(Q394="","",IF($U$11="Bester",LARGE(Q394:T394,1),IF(AND(S394="",T394=""),"",SUM(LARGE(Q394:T394,{1;2;3})))))</f>
        <v/>
      </c>
      <c r="V394" s="140" t="str">
        <f t="shared" si="76"/>
        <v/>
      </c>
      <c r="W394" s="17"/>
      <c r="X394" s="140" t="str">
        <f t="shared" si="77"/>
        <v/>
      </c>
      <c r="Y394" s="21"/>
      <c r="Z394" s="26" t="str">
        <f t="shared" si="70"/>
        <v/>
      </c>
      <c r="AA394" s="27" t="str">
        <f t="shared" si="71"/>
        <v/>
      </c>
      <c r="AB394" s="27" t="str">
        <f t="shared" si="72"/>
        <v/>
      </c>
      <c r="AC394" s="25" t="str">
        <f t="shared" si="78"/>
        <v/>
      </c>
      <c r="AD394" s="19" t="str">
        <f t="shared" si="79"/>
        <v/>
      </c>
      <c r="AE394" s="142" t="str">
        <f t="shared" si="80"/>
        <v/>
      </c>
      <c r="AF394" s="28" t="str">
        <f t="shared" si="81"/>
        <v/>
      </c>
      <c r="AG394" s="29" t="str">
        <f t="shared" si="82"/>
        <v/>
      </c>
      <c r="AH394" s="30" t="str">
        <f t="shared" si="83"/>
        <v/>
      </c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  <c r="AV394" s="6"/>
      <c r="AW394" s="6"/>
    </row>
    <row r="395" spans="2:49" ht="18" customHeight="1" x14ac:dyDescent="0.2">
      <c r="B395" s="106">
        <v>384</v>
      </c>
      <c r="C395" s="153"/>
      <c r="D395" s="184"/>
      <c r="E395" s="184"/>
      <c r="F395" s="184"/>
      <c r="G395" s="165" t="str">
        <f t="shared" si="73"/>
        <v/>
      </c>
      <c r="H395" s="48"/>
      <c r="I395" s="17"/>
      <c r="J395" s="140" t="str">
        <f t="shared" si="74"/>
        <v/>
      </c>
      <c r="K395" s="112"/>
      <c r="L395" s="114"/>
      <c r="M395" s="114"/>
      <c r="N395" s="114"/>
      <c r="O395" s="18" t="str" cm="1">
        <f t="array" ref="O395">IF(K395="","",IF($O$11="Bester",LARGE(K395:N395,1),IF(AND(M395="",N395=""),"",SUM(LARGE(K395:N395,{1;2;3})))))</f>
        <v/>
      </c>
      <c r="P395" s="140" t="str">
        <f t="shared" si="75"/>
        <v/>
      </c>
      <c r="Q395" s="112"/>
      <c r="R395" s="114"/>
      <c r="S395" s="114"/>
      <c r="T395" s="114"/>
      <c r="U395" s="19" t="str" cm="1">
        <f t="array" ref="U395">IF(Q395="","",IF($U$11="Bester",LARGE(Q395:T395,1),IF(AND(S395="",T395=""),"",SUM(LARGE(Q395:T395,{1;2;3})))))</f>
        <v/>
      </c>
      <c r="V395" s="140" t="str">
        <f t="shared" si="76"/>
        <v/>
      </c>
      <c r="W395" s="17"/>
      <c r="X395" s="140" t="str">
        <f t="shared" si="77"/>
        <v/>
      </c>
      <c r="Y395" s="21"/>
      <c r="Z395" s="26" t="str">
        <f t="shared" si="70"/>
        <v/>
      </c>
      <c r="AA395" s="27" t="str">
        <f t="shared" si="71"/>
        <v/>
      </c>
      <c r="AB395" s="27" t="str">
        <f t="shared" si="72"/>
        <v/>
      </c>
      <c r="AC395" s="25" t="str">
        <f t="shared" si="78"/>
        <v/>
      </c>
      <c r="AD395" s="19" t="str">
        <f t="shared" si="79"/>
        <v/>
      </c>
      <c r="AE395" s="142" t="str">
        <f t="shared" si="80"/>
        <v/>
      </c>
      <c r="AF395" s="28" t="str">
        <f t="shared" si="81"/>
        <v/>
      </c>
      <c r="AG395" s="29" t="str">
        <f t="shared" si="82"/>
        <v/>
      </c>
      <c r="AH395" s="30" t="str">
        <f t="shared" si="83"/>
        <v/>
      </c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  <c r="AV395" s="6"/>
      <c r="AW395" s="6"/>
    </row>
    <row r="396" spans="2:49" ht="18" customHeight="1" x14ac:dyDescent="0.2">
      <c r="B396" s="106">
        <v>385</v>
      </c>
      <c r="C396" s="153"/>
      <c r="D396" s="184"/>
      <c r="E396" s="184"/>
      <c r="F396" s="184"/>
      <c r="G396" s="165" t="str">
        <f t="shared" si="73"/>
        <v/>
      </c>
      <c r="H396" s="48"/>
      <c r="I396" s="17"/>
      <c r="J396" s="140" t="str">
        <f t="shared" si="74"/>
        <v/>
      </c>
      <c r="K396" s="112"/>
      <c r="L396" s="114"/>
      <c r="M396" s="114"/>
      <c r="N396" s="114"/>
      <c r="O396" s="18" t="str" cm="1">
        <f t="array" ref="O396">IF(K396="","",IF($O$11="Bester",LARGE(K396:N396,1),IF(AND(M396="",N396=""),"",SUM(LARGE(K396:N396,{1;2;3})))))</f>
        <v/>
      </c>
      <c r="P396" s="140" t="str">
        <f t="shared" si="75"/>
        <v/>
      </c>
      <c r="Q396" s="112"/>
      <c r="R396" s="114"/>
      <c r="S396" s="114"/>
      <c r="T396" s="114"/>
      <c r="U396" s="19" t="str" cm="1">
        <f t="array" ref="U396">IF(Q396="","",IF($U$11="Bester",LARGE(Q396:T396,1),IF(AND(S396="",T396=""),"",SUM(LARGE(Q396:T396,{1;2;3})))))</f>
        <v/>
      </c>
      <c r="V396" s="140" t="str">
        <f t="shared" si="76"/>
        <v/>
      </c>
      <c r="W396" s="17"/>
      <c r="X396" s="140" t="str">
        <f t="shared" si="77"/>
        <v/>
      </c>
      <c r="Y396" s="21"/>
      <c r="Z396" s="26" t="str">
        <f t="shared" ref="Z396:Z459" si="84">J396</f>
        <v/>
      </c>
      <c r="AA396" s="27" t="str">
        <f t="shared" ref="AA396:AA459" si="85">P396</f>
        <v/>
      </c>
      <c r="AB396" s="27" t="str">
        <f t="shared" ref="AB396:AB459" si="86">V396</f>
        <v/>
      </c>
      <c r="AC396" s="25" t="str">
        <f t="shared" si="78"/>
        <v/>
      </c>
      <c r="AD396" s="19" t="str">
        <f t="shared" si="79"/>
        <v/>
      </c>
      <c r="AE396" s="142" t="str">
        <f t="shared" si="80"/>
        <v/>
      </c>
      <c r="AF396" s="28" t="str">
        <f t="shared" si="81"/>
        <v/>
      </c>
      <c r="AG396" s="29" t="str">
        <f t="shared" si="82"/>
        <v/>
      </c>
      <c r="AH396" s="30" t="str">
        <f t="shared" si="83"/>
        <v/>
      </c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  <c r="AV396" s="6"/>
      <c r="AW396" s="6"/>
    </row>
    <row r="397" spans="2:49" ht="18" customHeight="1" x14ac:dyDescent="0.2">
      <c r="B397" s="106">
        <v>386</v>
      </c>
      <c r="C397" s="153"/>
      <c r="D397" s="184"/>
      <c r="E397" s="184"/>
      <c r="F397" s="184"/>
      <c r="G397" s="165" t="str">
        <f t="shared" ref="G397:G460" si="87">IF(AE397="","",IF(AE397&lt;AO$12,"Ehren",IF(AND(AE397&gt;=AO$12,AE397&lt;=AQ$12),"Sieger","Teiln.")))</f>
        <v/>
      </c>
      <c r="H397" s="48"/>
      <c r="I397" s="17"/>
      <c r="J397" s="140" t="str">
        <f t="shared" ref="J397:J460" si="88">IF(I397="","",RANK(I397,I$12:I$608,IF($I$11="Zeit",1,IF($I$11="Punkte",0,"Fehler"))))</f>
        <v/>
      </c>
      <c r="K397" s="112"/>
      <c r="L397" s="114"/>
      <c r="M397" s="114"/>
      <c r="N397" s="114"/>
      <c r="O397" s="18" t="str" cm="1">
        <f t="array" ref="O397">IF(K397="","",IF($O$11="Bester",LARGE(K397:N397,1),IF(AND(M397="",N397=""),"",SUM(LARGE(K397:N397,{1;2;3})))))</f>
        <v/>
      </c>
      <c r="P397" s="140" t="str">
        <f t="shared" ref="P397:P460" si="89">IF(O397="","",RANK(O397,O$12:O$608,0))</f>
        <v/>
      </c>
      <c r="Q397" s="112"/>
      <c r="R397" s="114"/>
      <c r="S397" s="114"/>
      <c r="T397" s="114"/>
      <c r="U397" s="19" t="str" cm="1">
        <f t="array" ref="U397">IF(Q397="","",IF($U$11="Bester",LARGE(Q397:T397,1),IF(AND(S397="",T397=""),"",SUM(LARGE(Q397:T397,{1;2;3})))))</f>
        <v/>
      </c>
      <c r="V397" s="140" t="str">
        <f t="shared" ref="V397:V460" si="90">IF(U397="","",RANK(U397,U$12:U$608,0))</f>
        <v/>
      </c>
      <c r="W397" s="17"/>
      <c r="X397" s="140" t="str">
        <f t="shared" ref="X397:X460" si="91">IF(W397="","",RANK(W397,W$12:W$608,IF($W$11="Zeit",1,IF($W$11="Punkte",0,"Fehler"))))</f>
        <v/>
      </c>
      <c r="Y397" s="21"/>
      <c r="Z397" s="26" t="str">
        <f t="shared" si="84"/>
        <v/>
      </c>
      <c r="AA397" s="27" t="str">
        <f t="shared" si="85"/>
        <v/>
      </c>
      <c r="AB397" s="27" t="str">
        <f t="shared" si="86"/>
        <v/>
      </c>
      <c r="AC397" s="25" t="str">
        <f t="shared" ref="AC397:AC460" si="92">X397</f>
        <v/>
      </c>
      <c r="AD397" s="19" t="str">
        <f t="shared" ref="AD397:AD460" si="93">IF(AND(Z397="",AA397="",AB397=""),"",SUM(Z397:AC397))</f>
        <v/>
      </c>
      <c r="AE397" s="142" t="str">
        <f t="shared" ref="AE397:AE460" si="94">IF(OR(AD397="",X397="",V397="",P397="",J397=""),"",RANK(AD397,AD$12:AD$608,1))</f>
        <v/>
      </c>
      <c r="AF397" s="28" t="str">
        <f t="shared" ref="AF397:AF460" si="95">IF(AE397="","",IF(AE397&lt;AO$12,"x",""))</f>
        <v/>
      </c>
      <c r="AG397" s="29" t="str">
        <f t="shared" ref="AG397:AG460" si="96">IF(AE397="","",IF(AND(AE397&gt;=AO$12,AE397&lt;=AQ$12),"x",""))</f>
        <v/>
      </c>
      <c r="AH397" s="30" t="str">
        <f t="shared" ref="AH397:AH460" si="97">IF(AE397="","",IF(AE397&gt;=AO$13,"x",""))</f>
        <v/>
      </c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  <c r="AV397" s="6"/>
      <c r="AW397" s="6"/>
    </row>
    <row r="398" spans="2:49" ht="18" customHeight="1" x14ac:dyDescent="0.2">
      <c r="B398" s="106">
        <v>387</v>
      </c>
      <c r="C398" s="153"/>
      <c r="D398" s="184"/>
      <c r="E398" s="184"/>
      <c r="F398" s="184"/>
      <c r="G398" s="165" t="str">
        <f t="shared" si="87"/>
        <v/>
      </c>
      <c r="H398" s="48"/>
      <c r="I398" s="17"/>
      <c r="J398" s="140" t="str">
        <f t="shared" si="88"/>
        <v/>
      </c>
      <c r="K398" s="112"/>
      <c r="L398" s="114"/>
      <c r="M398" s="114"/>
      <c r="N398" s="114"/>
      <c r="O398" s="18" t="str" cm="1">
        <f t="array" ref="O398">IF(K398="","",IF($O$11="Bester",LARGE(K398:N398,1),IF(AND(M398="",N398=""),"",SUM(LARGE(K398:N398,{1;2;3})))))</f>
        <v/>
      </c>
      <c r="P398" s="140" t="str">
        <f t="shared" si="89"/>
        <v/>
      </c>
      <c r="Q398" s="112"/>
      <c r="R398" s="114"/>
      <c r="S398" s="114"/>
      <c r="T398" s="114"/>
      <c r="U398" s="19" t="str" cm="1">
        <f t="array" ref="U398">IF(Q398="","",IF($U$11="Bester",LARGE(Q398:T398,1),IF(AND(S398="",T398=""),"",SUM(LARGE(Q398:T398,{1;2;3})))))</f>
        <v/>
      </c>
      <c r="V398" s="140" t="str">
        <f t="shared" si="90"/>
        <v/>
      </c>
      <c r="W398" s="17"/>
      <c r="X398" s="140" t="str">
        <f t="shared" si="91"/>
        <v/>
      </c>
      <c r="Y398" s="21"/>
      <c r="Z398" s="26" t="str">
        <f t="shared" si="84"/>
        <v/>
      </c>
      <c r="AA398" s="27" t="str">
        <f t="shared" si="85"/>
        <v/>
      </c>
      <c r="AB398" s="27" t="str">
        <f t="shared" si="86"/>
        <v/>
      </c>
      <c r="AC398" s="25" t="str">
        <f t="shared" si="92"/>
        <v/>
      </c>
      <c r="AD398" s="19" t="str">
        <f t="shared" si="93"/>
        <v/>
      </c>
      <c r="AE398" s="142" t="str">
        <f t="shared" si="94"/>
        <v/>
      </c>
      <c r="AF398" s="28" t="str">
        <f t="shared" si="95"/>
        <v/>
      </c>
      <c r="AG398" s="29" t="str">
        <f t="shared" si="96"/>
        <v/>
      </c>
      <c r="AH398" s="30" t="str">
        <f t="shared" si="97"/>
        <v/>
      </c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  <c r="AV398" s="6"/>
      <c r="AW398" s="6"/>
    </row>
    <row r="399" spans="2:49" ht="18" customHeight="1" x14ac:dyDescent="0.2">
      <c r="B399" s="106">
        <v>388</v>
      </c>
      <c r="C399" s="153"/>
      <c r="D399" s="184"/>
      <c r="E399" s="184"/>
      <c r="F399" s="184"/>
      <c r="G399" s="165" t="str">
        <f t="shared" si="87"/>
        <v/>
      </c>
      <c r="H399" s="48"/>
      <c r="I399" s="17"/>
      <c r="J399" s="140" t="str">
        <f t="shared" si="88"/>
        <v/>
      </c>
      <c r="K399" s="112"/>
      <c r="L399" s="114"/>
      <c r="M399" s="114"/>
      <c r="N399" s="114"/>
      <c r="O399" s="18" t="str" cm="1">
        <f t="array" ref="O399">IF(K399="","",IF($O$11="Bester",LARGE(K399:N399,1),IF(AND(M399="",N399=""),"",SUM(LARGE(K399:N399,{1;2;3})))))</f>
        <v/>
      </c>
      <c r="P399" s="140" t="str">
        <f t="shared" si="89"/>
        <v/>
      </c>
      <c r="Q399" s="112"/>
      <c r="R399" s="114"/>
      <c r="S399" s="114"/>
      <c r="T399" s="114"/>
      <c r="U399" s="19" t="str" cm="1">
        <f t="array" ref="U399">IF(Q399="","",IF($U$11="Bester",LARGE(Q399:T399,1),IF(AND(S399="",T399=""),"",SUM(LARGE(Q399:T399,{1;2;3})))))</f>
        <v/>
      </c>
      <c r="V399" s="140" t="str">
        <f t="shared" si="90"/>
        <v/>
      </c>
      <c r="W399" s="17"/>
      <c r="X399" s="140" t="str">
        <f t="shared" si="91"/>
        <v/>
      </c>
      <c r="Y399" s="21"/>
      <c r="Z399" s="26" t="str">
        <f t="shared" si="84"/>
        <v/>
      </c>
      <c r="AA399" s="27" t="str">
        <f t="shared" si="85"/>
        <v/>
      </c>
      <c r="AB399" s="27" t="str">
        <f t="shared" si="86"/>
        <v/>
      </c>
      <c r="AC399" s="25" t="str">
        <f t="shared" si="92"/>
        <v/>
      </c>
      <c r="AD399" s="19" t="str">
        <f t="shared" si="93"/>
        <v/>
      </c>
      <c r="AE399" s="142" t="str">
        <f t="shared" si="94"/>
        <v/>
      </c>
      <c r="AF399" s="28" t="str">
        <f t="shared" si="95"/>
        <v/>
      </c>
      <c r="AG399" s="29" t="str">
        <f t="shared" si="96"/>
        <v/>
      </c>
      <c r="AH399" s="30" t="str">
        <f t="shared" si="97"/>
        <v/>
      </c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  <c r="AV399" s="6"/>
      <c r="AW399" s="6"/>
    </row>
    <row r="400" spans="2:49" ht="18" customHeight="1" x14ac:dyDescent="0.2">
      <c r="B400" s="106">
        <v>389</v>
      </c>
      <c r="C400" s="153"/>
      <c r="D400" s="184"/>
      <c r="E400" s="184"/>
      <c r="F400" s="184"/>
      <c r="G400" s="165" t="str">
        <f t="shared" si="87"/>
        <v/>
      </c>
      <c r="H400" s="48"/>
      <c r="I400" s="17"/>
      <c r="J400" s="140" t="str">
        <f t="shared" si="88"/>
        <v/>
      </c>
      <c r="K400" s="112"/>
      <c r="L400" s="114"/>
      <c r="M400" s="114"/>
      <c r="N400" s="114"/>
      <c r="O400" s="18" t="str" cm="1">
        <f t="array" ref="O400">IF(K400="","",IF($O$11="Bester",LARGE(K400:N400,1),IF(AND(M400="",N400=""),"",SUM(LARGE(K400:N400,{1;2;3})))))</f>
        <v/>
      </c>
      <c r="P400" s="140" t="str">
        <f t="shared" si="89"/>
        <v/>
      </c>
      <c r="Q400" s="112"/>
      <c r="R400" s="114"/>
      <c r="S400" s="114"/>
      <c r="T400" s="114"/>
      <c r="U400" s="19" t="str" cm="1">
        <f t="array" ref="U400">IF(Q400="","",IF($U$11="Bester",LARGE(Q400:T400,1),IF(AND(S400="",T400=""),"",SUM(LARGE(Q400:T400,{1;2;3})))))</f>
        <v/>
      </c>
      <c r="V400" s="140" t="str">
        <f t="shared" si="90"/>
        <v/>
      </c>
      <c r="W400" s="17"/>
      <c r="X400" s="140" t="str">
        <f t="shared" si="91"/>
        <v/>
      </c>
      <c r="Y400" s="21"/>
      <c r="Z400" s="26" t="str">
        <f t="shared" si="84"/>
        <v/>
      </c>
      <c r="AA400" s="27" t="str">
        <f t="shared" si="85"/>
        <v/>
      </c>
      <c r="AB400" s="27" t="str">
        <f t="shared" si="86"/>
        <v/>
      </c>
      <c r="AC400" s="25" t="str">
        <f t="shared" si="92"/>
        <v/>
      </c>
      <c r="AD400" s="19" t="str">
        <f t="shared" si="93"/>
        <v/>
      </c>
      <c r="AE400" s="142" t="str">
        <f t="shared" si="94"/>
        <v/>
      </c>
      <c r="AF400" s="28" t="str">
        <f t="shared" si="95"/>
        <v/>
      </c>
      <c r="AG400" s="29" t="str">
        <f t="shared" si="96"/>
        <v/>
      </c>
      <c r="AH400" s="30" t="str">
        <f t="shared" si="97"/>
        <v/>
      </c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  <c r="AV400" s="6"/>
      <c r="AW400" s="6"/>
    </row>
    <row r="401" spans="2:49" ht="18" customHeight="1" x14ac:dyDescent="0.2">
      <c r="B401" s="106">
        <v>390</v>
      </c>
      <c r="C401" s="153"/>
      <c r="D401" s="184"/>
      <c r="E401" s="184"/>
      <c r="F401" s="184"/>
      <c r="G401" s="165" t="str">
        <f t="shared" si="87"/>
        <v/>
      </c>
      <c r="H401" s="48"/>
      <c r="I401" s="17"/>
      <c r="J401" s="140" t="str">
        <f t="shared" si="88"/>
        <v/>
      </c>
      <c r="K401" s="112"/>
      <c r="L401" s="114"/>
      <c r="M401" s="114"/>
      <c r="N401" s="114"/>
      <c r="O401" s="18" t="str" cm="1">
        <f t="array" ref="O401">IF(K401="","",IF($O$11="Bester",LARGE(K401:N401,1),IF(AND(M401="",N401=""),"",SUM(LARGE(K401:N401,{1;2;3})))))</f>
        <v/>
      </c>
      <c r="P401" s="140" t="str">
        <f t="shared" si="89"/>
        <v/>
      </c>
      <c r="Q401" s="112"/>
      <c r="R401" s="114"/>
      <c r="S401" s="114"/>
      <c r="T401" s="114"/>
      <c r="U401" s="19" t="str" cm="1">
        <f t="array" ref="U401">IF(Q401="","",IF($U$11="Bester",LARGE(Q401:T401,1),IF(AND(S401="",T401=""),"",SUM(LARGE(Q401:T401,{1;2;3})))))</f>
        <v/>
      </c>
      <c r="V401" s="140" t="str">
        <f t="shared" si="90"/>
        <v/>
      </c>
      <c r="W401" s="17"/>
      <c r="X401" s="140" t="str">
        <f t="shared" si="91"/>
        <v/>
      </c>
      <c r="Y401" s="21"/>
      <c r="Z401" s="26" t="str">
        <f t="shared" si="84"/>
        <v/>
      </c>
      <c r="AA401" s="27" t="str">
        <f t="shared" si="85"/>
        <v/>
      </c>
      <c r="AB401" s="27" t="str">
        <f t="shared" si="86"/>
        <v/>
      </c>
      <c r="AC401" s="25" t="str">
        <f t="shared" si="92"/>
        <v/>
      </c>
      <c r="AD401" s="19" t="str">
        <f t="shared" si="93"/>
        <v/>
      </c>
      <c r="AE401" s="142" t="str">
        <f t="shared" si="94"/>
        <v/>
      </c>
      <c r="AF401" s="28" t="str">
        <f t="shared" si="95"/>
        <v/>
      </c>
      <c r="AG401" s="29" t="str">
        <f t="shared" si="96"/>
        <v/>
      </c>
      <c r="AH401" s="30" t="str">
        <f t="shared" si="97"/>
        <v/>
      </c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  <c r="AV401" s="6"/>
      <c r="AW401" s="6"/>
    </row>
    <row r="402" spans="2:49" ht="18" customHeight="1" x14ac:dyDescent="0.2">
      <c r="B402" s="106">
        <v>391</v>
      </c>
      <c r="C402" s="153"/>
      <c r="D402" s="184"/>
      <c r="E402" s="184"/>
      <c r="F402" s="184"/>
      <c r="G402" s="165" t="str">
        <f t="shared" si="87"/>
        <v/>
      </c>
      <c r="H402" s="48"/>
      <c r="I402" s="17"/>
      <c r="J402" s="140" t="str">
        <f t="shared" si="88"/>
        <v/>
      </c>
      <c r="K402" s="112"/>
      <c r="L402" s="114"/>
      <c r="M402" s="114"/>
      <c r="N402" s="114"/>
      <c r="O402" s="18" t="str" cm="1">
        <f t="array" ref="O402">IF(K402="","",IF($O$11="Bester",LARGE(K402:N402,1),IF(AND(M402="",N402=""),"",SUM(LARGE(K402:N402,{1;2;3})))))</f>
        <v/>
      </c>
      <c r="P402" s="140" t="str">
        <f t="shared" si="89"/>
        <v/>
      </c>
      <c r="Q402" s="112"/>
      <c r="R402" s="114"/>
      <c r="S402" s="114"/>
      <c r="T402" s="114"/>
      <c r="U402" s="19" t="str" cm="1">
        <f t="array" ref="U402">IF(Q402="","",IF($U$11="Bester",LARGE(Q402:T402,1),IF(AND(S402="",T402=""),"",SUM(LARGE(Q402:T402,{1;2;3})))))</f>
        <v/>
      </c>
      <c r="V402" s="140" t="str">
        <f t="shared" si="90"/>
        <v/>
      </c>
      <c r="W402" s="17"/>
      <c r="X402" s="140" t="str">
        <f t="shared" si="91"/>
        <v/>
      </c>
      <c r="Y402" s="21"/>
      <c r="Z402" s="26" t="str">
        <f t="shared" si="84"/>
        <v/>
      </c>
      <c r="AA402" s="27" t="str">
        <f t="shared" si="85"/>
        <v/>
      </c>
      <c r="AB402" s="27" t="str">
        <f t="shared" si="86"/>
        <v/>
      </c>
      <c r="AC402" s="25" t="str">
        <f t="shared" si="92"/>
        <v/>
      </c>
      <c r="AD402" s="19" t="str">
        <f t="shared" si="93"/>
        <v/>
      </c>
      <c r="AE402" s="142" t="str">
        <f t="shared" si="94"/>
        <v/>
      </c>
      <c r="AF402" s="28" t="str">
        <f t="shared" si="95"/>
        <v/>
      </c>
      <c r="AG402" s="29" t="str">
        <f t="shared" si="96"/>
        <v/>
      </c>
      <c r="AH402" s="30" t="str">
        <f t="shared" si="97"/>
        <v/>
      </c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  <c r="AV402" s="6"/>
      <c r="AW402" s="6"/>
    </row>
    <row r="403" spans="2:49" ht="18" customHeight="1" x14ac:dyDescent="0.2">
      <c r="B403" s="106">
        <v>392</v>
      </c>
      <c r="C403" s="153"/>
      <c r="D403" s="184"/>
      <c r="E403" s="184"/>
      <c r="F403" s="184"/>
      <c r="G403" s="165" t="str">
        <f t="shared" si="87"/>
        <v/>
      </c>
      <c r="H403" s="48"/>
      <c r="I403" s="17"/>
      <c r="J403" s="140" t="str">
        <f t="shared" si="88"/>
        <v/>
      </c>
      <c r="K403" s="112"/>
      <c r="L403" s="114"/>
      <c r="M403" s="114"/>
      <c r="N403" s="114"/>
      <c r="O403" s="18" t="str" cm="1">
        <f t="array" ref="O403">IF(K403="","",IF($O$11="Bester",LARGE(K403:N403,1),IF(AND(M403="",N403=""),"",SUM(LARGE(K403:N403,{1;2;3})))))</f>
        <v/>
      </c>
      <c r="P403" s="140" t="str">
        <f t="shared" si="89"/>
        <v/>
      </c>
      <c r="Q403" s="112"/>
      <c r="R403" s="114"/>
      <c r="S403" s="114"/>
      <c r="T403" s="114"/>
      <c r="U403" s="19" t="str" cm="1">
        <f t="array" ref="U403">IF(Q403="","",IF($U$11="Bester",LARGE(Q403:T403,1),IF(AND(S403="",T403=""),"",SUM(LARGE(Q403:T403,{1;2;3})))))</f>
        <v/>
      </c>
      <c r="V403" s="140" t="str">
        <f t="shared" si="90"/>
        <v/>
      </c>
      <c r="W403" s="17"/>
      <c r="X403" s="140" t="str">
        <f t="shared" si="91"/>
        <v/>
      </c>
      <c r="Y403" s="21"/>
      <c r="Z403" s="26" t="str">
        <f t="shared" si="84"/>
        <v/>
      </c>
      <c r="AA403" s="27" t="str">
        <f t="shared" si="85"/>
        <v/>
      </c>
      <c r="AB403" s="27" t="str">
        <f t="shared" si="86"/>
        <v/>
      </c>
      <c r="AC403" s="25" t="str">
        <f t="shared" si="92"/>
        <v/>
      </c>
      <c r="AD403" s="19" t="str">
        <f t="shared" si="93"/>
        <v/>
      </c>
      <c r="AE403" s="142" t="str">
        <f t="shared" si="94"/>
        <v/>
      </c>
      <c r="AF403" s="28" t="str">
        <f t="shared" si="95"/>
        <v/>
      </c>
      <c r="AG403" s="29" t="str">
        <f t="shared" si="96"/>
        <v/>
      </c>
      <c r="AH403" s="30" t="str">
        <f t="shared" si="97"/>
        <v/>
      </c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  <c r="AV403" s="6"/>
      <c r="AW403" s="6"/>
    </row>
    <row r="404" spans="2:49" ht="18" customHeight="1" x14ac:dyDescent="0.2">
      <c r="B404" s="106">
        <v>393</v>
      </c>
      <c r="C404" s="153"/>
      <c r="D404" s="184"/>
      <c r="E404" s="184"/>
      <c r="F404" s="184"/>
      <c r="G404" s="165" t="str">
        <f t="shared" si="87"/>
        <v/>
      </c>
      <c r="H404" s="48"/>
      <c r="I404" s="17"/>
      <c r="J404" s="140" t="str">
        <f t="shared" si="88"/>
        <v/>
      </c>
      <c r="K404" s="112"/>
      <c r="L404" s="114"/>
      <c r="M404" s="114"/>
      <c r="N404" s="114"/>
      <c r="O404" s="18" t="str" cm="1">
        <f t="array" ref="O404">IF(K404="","",IF($O$11="Bester",LARGE(K404:N404,1),IF(AND(M404="",N404=""),"",SUM(LARGE(K404:N404,{1;2;3})))))</f>
        <v/>
      </c>
      <c r="P404" s="140" t="str">
        <f t="shared" si="89"/>
        <v/>
      </c>
      <c r="Q404" s="112"/>
      <c r="R404" s="114"/>
      <c r="S404" s="114"/>
      <c r="T404" s="114"/>
      <c r="U404" s="19" t="str" cm="1">
        <f t="array" ref="U404">IF(Q404="","",IF($U$11="Bester",LARGE(Q404:T404,1),IF(AND(S404="",T404=""),"",SUM(LARGE(Q404:T404,{1;2;3})))))</f>
        <v/>
      </c>
      <c r="V404" s="140" t="str">
        <f t="shared" si="90"/>
        <v/>
      </c>
      <c r="W404" s="17"/>
      <c r="X404" s="140" t="str">
        <f t="shared" si="91"/>
        <v/>
      </c>
      <c r="Y404" s="21"/>
      <c r="Z404" s="26" t="str">
        <f t="shared" si="84"/>
        <v/>
      </c>
      <c r="AA404" s="27" t="str">
        <f t="shared" si="85"/>
        <v/>
      </c>
      <c r="AB404" s="27" t="str">
        <f t="shared" si="86"/>
        <v/>
      </c>
      <c r="AC404" s="25" t="str">
        <f t="shared" si="92"/>
        <v/>
      </c>
      <c r="AD404" s="19" t="str">
        <f t="shared" si="93"/>
        <v/>
      </c>
      <c r="AE404" s="142" t="str">
        <f t="shared" si="94"/>
        <v/>
      </c>
      <c r="AF404" s="28" t="str">
        <f t="shared" si="95"/>
        <v/>
      </c>
      <c r="AG404" s="29" t="str">
        <f t="shared" si="96"/>
        <v/>
      </c>
      <c r="AH404" s="30" t="str">
        <f t="shared" si="97"/>
        <v/>
      </c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  <c r="AV404" s="6"/>
      <c r="AW404" s="6"/>
    </row>
    <row r="405" spans="2:49" ht="18" customHeight="1" x14ac:dyDescent="0.2">
      <c r="B405" s="106">
        <v>394</v>
      </c>
      <c r="C405" s="153"/>
      <c r="D405" s="184"/>
      <c r="E405" s="184"/>
      <c r="F405" s="184"/>
      <c r="G405" s="165" t="str">
        <f t="shared" si="87"/>
        <v/>
      </c>
      <c r="H405" s="48"/>
      <c r="I405" s="17"/>
      <c r="J405" s="140" t="str">
        <f t="shared" si="88"/>
        <v/>
      </c>
      <c r="K405" s="112"/>
      <c r="L405" s="114"/>
      <c r="M405" s="114"/>
      <c r="N405" s="114"/>
      <c r="O405" s="18" t="str" cm="1">
        <f t="array" ref="O405">IF(K405="","",IF($O$11="Bester",LARGE(K405:N405,1),IF(AND(M405="",N405=""),"",SUM(LARGE(K405:N405,{1;2;3})))))</f>
        <v/>
      </c>
      <c r="P405" s="140" t="str">
        <f t="shared" si="89"/>
        <v/>
      </c>
      <c r="Q405" s="112"/>
      <c r="R405" s="114"/>
      <c r="S405" s="114"/>
      <c r="T405" s="114"/>
      <c r="U405" s="19" t="str" cm="1">
        <f t="array" ref="U405">IF(Q405="","",IF($U$11="Bester",LARGE(Q405:T405,1),IF(AND(S405="",T405=""),"",SUM(LARGE(Q405:T405,{1;2;3})))))</f>
        <v/>
      </c>
      <c r="V405" s="140" t="str">
        <f t="shared" si="90"/>
        <v/>
      </c>
      <c r="W405" s="17"/>
      <c r="X405" s="140" t="str">
        <f t="shared" si="91"/>
        <v/>
      </c>
      <c r="Y405" s="21"/>
      <c r="Z405" s="26" t="str">
        <f t="shared" si="84"/>
        <v/>
      </c>
      <c r="AA405" s="27" t="str">
        <f t="shared" si="85"/>
        <v/>
      </c>
      <c r="AB405" s="27" t="str">
        <f t="shared" si="86"/>
        <v/>
      </c>
      <c r="AC405" s="25" t="str">
        <f t="shared" si="92"/>
        <v/>
      </c>
      <c r="AD405" s="19" t="str">
        <f t="shared" si="93"/>
        <v/>
      </c>
      <c r="AE405" s="142" t="str">
        <f t="shared" si="94"/>
        <v/>
      </c>
      <c r="AF405" s="28" t="str">
        <f t="shared" si="95"/>
        <v/>
      </c>
      <c r="AG405" s="29" t="str">
        <f t="shared" si="96"/>
        <v/>
      </c>
      <c r="AH405" s="30" t="str">
        <f t="shared" si="97"/>
        <v/>
      </c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  <c r="AV405" s="6"/>
      <c r="AW405" s="6"/>
    </row>
    <row r="406" spans="2:49" ht="18" customHeight="1" x14ac:dyDescent="0.2">
      <c r="B406" s="106">
        <v>395</v>
      </c>
      <c r="C406" s="153"/>
      <c r="D406" s="184"/>
      <c r="E406" s="184"/>
      <c r="F406" s="184"/>
      <c r="G406" s="165" t="str">
        <f t="shared" si="87"/>
        <v/>
      </c>
      <c r="H406" s="48"/>
      <c r="I406" s="17"/>
      <c r="J406" s="140" t="str">
        <f t="shared" si="88"/>
        <v/>
      </c>
      <c r="K406" s="112"/>
      <c r="L406" s="114"/>
      <c r="M406" s="114"/>
      <c r="N406" s="114"/>
      <c r="O406" s="18" t="str" cm="1">
        <f t="array" ref="O406">IF(K406="","",IF($O$11="Bester",LARGE(K406:N406,1),IF(AND(M406="",N406=""),"",SUM(LARGE(K406:N406,{1;2;3})))))</f>
        <v/>
      </c>
      <c r="P406" s="140" t="str">
        <f t="shared" si="89"/>
        <v/>
      </c>
      <c r="Q406" s="112"/>
      <c r="R406" s="114"/>
      <c r="S406" s="114"/>
      <c r="T406" s="114"/>
      <c r="U406" s="19" t="str" cm="1">
        <f t="array" ref="U406">IF(Q406="","",IF($U$11="Bester",LARGE(Q406:T406,1),IF(AND(S406="",T406=""),"",SUM(LARGE(Q406:T406,{1;2;3})))))</f>
        <v/>
      </c>
      <c r="V406" s="140" t="str">
        <f t="shared" si="90"/>
        <v/>
      </c>
      <c r="W406" s="17"/>
      <c r="X406" s="140" t="str">
        <f t="shared" si="91"/>
        <v/>
      </c>
      <c r="Y406" s="21"/>
      <c r="Z406" s="26" t="str">
        <f t="shared" si="84"/>
        <v/>
      </c>
      <c r="AA406" s="27" t="str">
        <f t="shared" si="85"/>
        <v/>
      </c>
      <c r="AB406" s="27" t="str">
        <f t="shared" si="86"/>
        <v/>
      </c>
      <c r="AC406" s="25" t="str">
        <f t="shared" si="92"/>
        <v/>
      </c>
      <c r="AD406" s="19" t="str">
        <f t="shared" si="93"/>
        <v/>
      </c>
      <c r="AE406" s="142" t="str">
        <f t="shared" si="94"/>
        <v/>
      </c>
      <c r="AF406" s="28" t="str">
        <f t="shared" si="95"/>
        <v/>
      </c>
      <c r="AG406" s="29" t="str">
        <f t="shared" si="96"/>
        <v/>
      </c>
      <c r="AH406" s="30" t="str">
        <f t="shared" si="97"/>
        <v/>
      </c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  <c r="AV406" s="6"/>
      <c r="AW406" s="6"/>
    </row>
    <row r="407" spans="2:49" ht="18" customHeight="1" x14ac:dyDescent="0.2">
      <c r="B407" s="106">
        <v>396</v>
      </c>
      <c r="C407" s="153"/>
      <c r="D407" s="184"/>
      <c r="E407" s="184"/>
      <c r="F407" s="184"/>
      <c r="G407" s="165" t="str">
        <f t="shared" si="87"/>
        <v/>
      </c>
      <c r="H407" s="48"/>
      <c r="I407" s="17"/>
      <c r="J407" s="140" t="str">
        <f t="shared" si="88"/>
        <v/>
      </c>
      <c r="K407" s="112"/>
      <c r="L407" s="114"/>
      <c r="M407" s="114"/>
      <c r="N407" s="114"/>
      <c r="O407" s="18" t="str" cm="1">
        <f t="array" ref="O407">IF(K407="","",IF($O$11="Bester",LARGE(K407:N407,1),IF(AND(M407="",N407=""),"",SUM(LARGE(K407:N407,{1;2;3})))))</f>
        <v/>
      </c>
      <c r="P407" s="140" t="str">
        <f t="shared" si="89"/>
        <v/>
      </c>
      <c r="Q407" s="112"/>
      <c r="R407" s="114"/>
      <c r="S407" s="114"/>
      <c r="T407" s="114"/>
      <c r="U407" s="19" t="str" cm="1">
        <f t="array" ref="U407">IF(Q407="","",IF($U$11="Bester",LARGE(Q407:T407,1),IF(AND(S407="",T407=""),"",SUM(LARGE(Q407:T407,{1;2;3})))))</f>
        <v/>
      </c>
      <c r="V407" s="140" t="str">
        <f t="shared" si="90"/>
        <v/>
      </c>
      <c r="W407" s="17"/>
      <c r="X407" s="140" t="str">
        <f t="shared" si="91"/>
        <v/>
      </c>
      <c r="Y407" s="21"/>
      <c r="Z407" s="26" t="str">
        <f t="shared" si="84"/>
        <v/>
      </c>
      <c r="AA407" s="27" t="str">
        <f t="shared" si="85"/>
        <v/>
      </c>
      <c r="AB407" s="27" t="str">
        <f t="shared" si="86"/>
        <v/>
      </c>
      <c r="AC407" s="25" t="str">
        <f t="shared" si="92"/>
        <v/>
      </c>
      <c r="AD407" s="19" t="str">
        <f t="shared" si="93"/>
        <v/>
      </c>
      <c r="AE407" s="142" t="str">
        <f t="shared" si="94"/>
        <v/>
      </c>
      <c r="AF407" s="28" t="str">
        <f t="shared" si="95"/>
        <v/>
      </c>
      <c r="AG407" s="29" t="str">
        <f t="shared" si="96"/>
        <v/>
      </c>
      <c r="AH407" s="30" t="str">
        <f t="shared" si="97"/>
        <v/>
      </c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  <c r="AV407" s="6"/>
      <c r="AW407" s="6"/>
    </row>
    <row r="408" spans="2:49" ht="18" customHeight="1" x14ac:dyDescent="0.2">
      <c r="B408" s="106">
        <v>397</v>
      </c>
      <c r="C408" s="153"/>
      <c r="D408" s="184"/>
      <c r="E408" s="184"/>
      <c r="F408" s="184"/>
      <c r="G408" s="165" t="str">
        <f t="shared" si="87"/>
        <v/>
      </c>
      <c r="H408" s="48"/>
      <c r="I408" s="17"/>
      <c r="J408" s="140" t="str">
        <f t="shared" si="88"/>
        <v/>
      </c>
      <c r="K408" s="112"/>
      <c r="L408" s="114"/>
      <c r="M408" s="114"/>
      <c r="N408" s="114"/>
      <c r="O408" s="18" t="str" cm="1">
        <f t="array" ref="O408">IF(K408="","",IF($O$11="Bester",LARGE(K408:N408,1),IF(AND(M408="",N408=""),"",SUM(LARGE(K408:N408,{1;2;3})))))</f>
        <v/>
      </c>
      <c r="P408" s="140" t="str">
        <f t="shared" si="89"/>
        <v/>
      </c>
      <c r="Q408" s="112"/>
      <c r="R408" s="114"/>
      <c r="S408" s="114"/>
      <c r="T408" s="114"/>
      <c r="U408" s="19" t="str" cm="1">
        <f t="array" ref="U408">IF(Q408="","",IF($U$11="Bester",LARGE(Q408:T408,1),IF(AND(S408="",T408=""),"",SUM(LARGE(Q408:T408,{1;2;3})))))</f>
        <v/>
      </c>
      <c r="V408" s="140" t="str">
        <f t="shared" si="90"/>
        <v/>
      </c>
      <c r="W408" s="17"/>
      <c r="X408" s="140" t="str">
        <f t="shared" si="91"/>
        <v/>
      </c>
      <c r="Y408" s="21"/>
      <c r="Z408" s="26" t="str">
        <f t="shared" si="84"/>
        <v/>
      </c>
      <c r="AA408" s="27" t="str">
        <f t="shared" si="85"/>
        <v/>
      </c>
      <c r="AB408" s="27" t="str">
        <f t="shared" si="86"/>
        <v/>
      </c>
      <c r="AC408" s="25" t="str">
        <f t="shared" si="92"/>
        <v/>
      </c>
      <c r="AD408" s="19" t="str">
        <f t="shared" si="93"/>
        <v/>
      </c>
      <c r="AE408" s="142" t="str">
        <f t="shared" si="94"/>
        <v/>
      </c>
      <c r="AF408" s="28" t="str">
        <f t="shared" si="95"/>
        <v/>
      </c>
      <c r="AG408" s="29" t="str">
        <f t="shared" si="96"/>
        <v/>
      </c>
      <c r="AH408" s="30" t="str">
        <f t="shared" si="97"/>
        <v/>
      </c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  <c r="AV408" s="6"/>
      <c r="AW408" s="6"/>
    </row>
    <row r="409" spans="2:49" ht="18" customHeight="1" x14ac:dyDescent="0.2">
      <c r="B409" s="106">
        <v>398</v>
      </c>
      <c r="C409" s="153"/>
      <c r="D409" s="184"/>
      <c r="E409" s="184"/>
      <c r="F409" s="184"/>
      <c r="G409" s="165" t="str">
        <f t="shared" si="87"/>
        <v/>
      </c>
      <c r="H409" s="48"/>
      <c r="I409" s="17"/>
      <c r="J409" s="140" t="str">
        <f t="shared" si="88"/>
        <v/>
      </c>
      <c r="K409" s="112"/>
      <c r="L409" s="114"/>
      <c r="M409" s="114"/>
      <c r="N409" s="114"/>
      <c r="O409" s="18" t="str" cm="1">
        <f t="array" ref="O409">IF(K409="","",IF($O$11="Bester",LARGE(K409:N409,1),IF(AND(M409="",N409=""),"",SUM(LARGE(K409:N409,{1;2;3})))))</f>
        <v/>
      </c>
      <c r="P409" s="140" t="str">
        <f t="shared" si="89"/>
        <v/>
      </c>
      <c r="Q409" s="112"/>
      <c r="R409" s="114"/>
      <c r="S409" s="114"/>
      <c r="T409" s="114"/>
      <c r="U409" s="19" t="str" cm="1">
        <f t="array" ref="U409">IF(Q409="","",IF($U$11="Bester",LARGE(Q409:T409,1),IF(AND(S409="",T409=""),"",SUM(LARGE(Q409:T409,{1;2;3})))))</f>
        <v/>
      </c>
      <c r="V409" s="140" t="str">
        <f t="shared" si="90"/>
        <v/>
      </c>
      <c r="W409" s="17"/>
      <c r="X409" s="140" t="str">
        <f t="shared" si="91"/>
        <v/>
      </c>
      <c r="Y409" s="21"/>
      <c r="Z409" s="26" t="str">
        <f t="shared" si="84"/>
        <v/>
      </c>
      <c r="AA409" s="27" t="str">
        <f t="shared" si="85"/>
        <v/>
      </c>
      <c r="AB409" s="27" t="str">
        <f t="shared" si="86"/>
        <v/>
      </c>
      <c r="AC409" s="25" t="str">
        <f t="shared" si="92"/>
        <v/>
      </c>
      <c r="AD409" s="19" t="str">
        <f t="shared" si="93"/>
        <v/>
      </c>
      <c r="AE409" s="142" t="str">
        <f t="shared" si="94"/>
        <v/>
      </c>
      <c r="AF409" s="28" t="str">
        <f t="shared" si="95"/>
        <v/>
      </c>
      <c r="AG409" s="29" t="str">
        <f t="shared" si="96"/>
        <v/>
      </c>
      <c r="AH409" s="30" t="str">
        <f t="shared" si="97"/>
        <v/>
      </c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  <c r="AV409" s="6"/>
      <c r="AW409" s="6"/>
    </row>
    <row r="410" spans="2:49" ht="18" customHeight="1" x14ac:dyDescent="0.2">
      <c r="B410" s="106">
        <v>399</v>
      </c>
      <c r="C410" s="153"/>
      <c r="D410" s="184"/>
      <c r="E410" s="184"/>
      <c r="F410" s="184"/>
      <c r="G410" s="165" t="str">
        <f t="shared" si="87"/>
        <v/>
      </c>
      <c r="H410" s="48"/>
      <c r="I410" s="17"/>
      <c r="J410" s="140" t="str">
        <f t="shared" si="88"/>
        <v/>
      </c>
      <c r="K410" s="112"/>
      <c r="L410" s="114"/>
      <c r="M410" s="114"/>
      <c r="N410" s="114"/>
      <c r="O410" s="18" t="str" cm="1">
        <f t="array" ref="O410">IF(K410="","",IF($O$11="Bester",LARGE(K410:N410,1),IF(AND(M410="",N410=""),"",SUM(LARGE(K410:N410,{1;2;3})))))</f>
        <v/>
      </c>
      <c r="P410" s="140" t="str">
        <f t="shared" si="89"/>
        <v/>
      </c>
      <c r="Q410" s="112"/>
      <c r="R410" s="114"/>
      <c r="S410" s="114"/>
      <c r="T410" s="114"/>
      <c r="U410" s="19" t="str" cm="1">
        <f t="array" ref="U410">IF(Q410="","",IF($U$11="Bester",LARGE(Q410:T410,1),IF(AND(S410="",T410=""),"",SUM(LARGE(Q410:T410,{1;2;3})))))</f>
        <v/>
      </c>
      <c r="V410" s="140" t="str">
        <f t="shared" si="90"/>
        <v/>
      </c>
      <c r="W410" s="17"/>
      <c r="X410" s="140" t="str">
        <f t="shared" si="91"/>
        <v/>
      </c>
      <c r="Y410" s="21"/>
      <c r="Z410" s="26" t="str">
        <f t="shared" si="84"/>
        <v/>
      </c>
      <c r="AA410" s="27" t="str">
        <f t="shared" si="85"/>
        <v/>
      </c>
      <c r="AB410" s="27" t="str">
        <f t="shared" si="86"/>
        <v/>
      </c>
      <c r="AC410" s="25" t="str">
        <f t="shared" si="92"/>
        <v/>
      </c>
      <c r="AD410" s="19" t="str">
        <f t="shared" si="93"/>
        <v/>
      </c>
      <c r="AE410" s="142" t="str">
        <f t="shared" si="94"/>
        <v/>
      </c>
      <c r="AF410" s="28" t="str">
        <f t="shared" si="95"/>
        <v/>
      </c>
      <c r="AG410" s="29" t="str">
        <f t="shared" si="96"/>
        <v/>
      </c>
      <c r="AH410" s="30" t="str">
        <f t="shared" si="97"/>
        <v/>
      </c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  <c r="AV410" s="6"/>
      <c r="AW410" s="6"/>
    </row>
    <row r="411" spans="2:49" ht="18" customHeight="1" x14ac:dyDescent="0.2">
      <c r="B411" s="106">
        <v>400</v>
      </c>
      <c r="C411" s="153"/>
      <c r="D411" s="184"/>
      <c r="E411" s="184"/>
      <c r="F411" s="184"/>
      <c r="G411" s="165" t="str">
        <f t="shared" si="87"/>
        <v/>
      </c>
      <c r="H411" s="48"/>
      <c r="I411" s="17"/>
      <c r="J411" s="140" t="str">
        <f t="shared" si="88"/>
        <v/>
      </c>
      <c r="K411" s="112"/>
      <c r="L411" s="114"/>
      <c r="M411" s="114"/>
      <c r="N411" s="114"/>
      <c r="O411" s="18" t="str" cm="1">
        <f t="array" ref="O411">IF(K411="","",IF($O$11="Bester",LARGE(K411:N411,1),IF(AND(M411="",N411=""),"",SUM(LARGE(K411:N411,{1;2;3})))))</f>
        <v/>
      </c>
      <c r="P411" s="140" t="str">
        <f t="shared" si="89"/>
        <v/>
      </c>
      <c r="Q411" s="112"/>
      <c r="R411" s="114"/>
      <c r="S411" s="114"/>
      <c r="T411" s="114"/>
      <c r="U411" s="19" t="str" cm="1">
        <f t="array" ref="U411">IF(Q411="","",IF($U$11="Bester",LARGE(Q411:T411,1),IF(AND(S411="",T411=""),"",SUM(LARGE(Q411:T411,{1;2;3})))))</f>
        <v/>
      </c>
      <c r="V411" s="140" t="str">
        <f t="shared" si="90"/>
        <v/>
      </c>
      <c r="W411" s="17"/>
      <c r="X411" s="140" t="str">
        <f t="shared" si="91"/>
        <v/>
      </c>
      <c r="Y411" s="21"/>
      <c r="Z411" s="26" t="str">
        <f t="shared" si="84"/>
        <v/>
      </c>
      <c r="AA411" s="27" t="str">
        <f t="shared" si="85"/>
        <v/>
      </c>
      <c r="AB411" s="27" t="str">
        <f t="shared" si="86"/>
        <v/>
      </c>
      <c r="AC411" s="25" t="str">
        <f t="shared" si="92"/>
        <v/>
      </c>
      <c r="AD411" s="19" t="str">
        <f t="shared" si="93"/>
        <v/>
      </c>
      <c r="AE411" s="142" t="str">
        <f t="shared" si="94"/>
        <v/>
      </c>
      <c r="AF411" s="28" t="str">
        <f t="shared" si="95"/>
        <v/>
      </c>
      <c r="AG411" s="29" t="str">
        <f t="shared" si="96"/>
        <v/>
      </c>
      <c r="AH411" s="30" t="str">
        <f t="shared" si="97"/>
        <v/>
      </c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  <c r="AV411" s="6"/>
      <c r="AW411" s="6"/>
    </row>
    <row r="412" spans="2:49" ht="18" customHeight="1" x14ac:dyDescent="0.2">
      <c r="B412" s="106">
        <v>401</v>
      </c>
      <c r="C412" s="153"/>
      <c r="D412" s="184"/>
      <c r="E412" s="184"/>
      <c r="F412" s="184"/>
      <c r="G412" s="165" t="str">
        <f t="shared" si="87"/>
        <v/>
      </c>
      <c r="H412" s="48"/>
      <c r="I412" s="17"/>
      <c r="J412" s="140" t="str">
        <f t="shared" si="88"/>
        <v/>
      </c>
      <c r="K412" s="112"/>
      <c r="L412" s="114"/>
      <c r="M412" s="114"/>
      <c r="N412" s="114"/>
      <c r="O412" s="18" t="str" cm="1">
        <f t="array" ref="O412">IF(K412="","",IF($O$11="Bester",LARGE(K412:N412,1),IF(AND(M412="",N412=""),"",SUM(LARGE(K412:N412,{1;2;3})))))</f>
        <v/>
      </c>
      <c r="P412" s="140" t="str">
        <f t="shared" si="89"/>
        <v/>
      </c>
      <c r="Q412" s="112"/>
      <c r="R412" s="114"/>
      <c r="S412" s="114"/>
      <c r="T412" s="114"/>
      <c r="U412" s="19" t="str" cm="1">
        <f t="array" ref="U412">IF(Q412="","",IF($U$11="Bester",LARGE(Q412:T412,1),IF(AND(S412="",T412=""),"",SUM(LARGE(Q412:T412,{1;2;3})))))</f>
        <v/>
      </c>
      <c r="V412" s="140" t="str">
        <f t="shared" si="90"/>
        <v/>
      </c>
      <c r="W412" s="17"/>
      <c r="X412" s="140" t="str">
        <f t="shared" si="91"/>
        <v/>
      </c>
      <c r="Y412" s="21"/>
      <c r="Z412" s="26" t="str">
        <f t="shared" si="84"/>
        <v/>
      </c>
      <c r="AA412" s="27" t="str">
        <f t="shared" si="85"/>
        <v/>
      </c>
      <c r="AB412" s="27" t="str">
        <f t="shared" si="86"/>
        <v/>
      </c>
      <c r="AC412" s="25" t="str">
        <f t="shared" si="92"/>
        <v/>
      </c>
      <c r="AD412" s="19" t="str">
        <f t="shared" si="93"/>
        <v/>
      </c>
      <c r="AE412" s="142" t="str">
        <f t="shared" si="94"/>
        <v/>
      </c>
      <c r="AF412" s="28" t="str">
        <f t="shared" si="95"/>
        <v/>
      </c>
      <c r="AG412" s="29" t="str">
        <f t="shared" si="96"/>
        <v/>
      </c>
      <c r="AH412" s="30" t="str">
        <f t="shared" si="97"/>
        <v/>
      </c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  <c r="AV412" s="6"/>
      <c r="AW412" s="6"/>
    </row>
    <row r="413" spans="2:49" ht="18" customHeight="1" x14ac:dyDescent="0.2">
      <c r="B413" s="106">
        <v>402</v>
      </c>
      <c r="C413" s="153"/>
      <c r="D413" s="184"/>
      <c r="E413" s="184"/>
      <c r="F413" s="184"/>
      <c r="G413" s="165" t="str">
        <f t="shared" si="87"/>
        <v/>
      </c>
      <c r="H413" s="48"/>
      <c r="I413" s="17"/>
      <c r="J413" s="140" t="str">
        <f t="shared" si="88"/>
        <v/>
      </c>
      <c r="K413" s="112"/>
      <c r="L413" s="114"/>
      <c r="M413" s="114"/>
      <c r="N413" s="114"/>
      <c r="O413" s="18" t="str" cm="1">
        <f t="array" ref="O413">IF(K413="","",IF($O$11="Bester",LARGE(K413:N413,1),IF(AND(M413="",N413=""),"",SUM(LARGE(K413:N413,{1;2;3})))))</f>
        <v/>
      </c>
      <c r="P413" s="140" t="str">
        <f t="shared" si="89"/>
        <v/>
      </c>
      <c r="Q413" s="112"/>
      <c r="R413" s="114"/>
      <c r="S413" s="114"/>
      <c r="T413" s="114"/>
      <c r="U413" s="19" t="str" cm="1">
        <f t="array" ref="U413">IF(Q413="","",IF($U$11="Bester",LARGE(Q413:T413,1),IF(AND(S413="",T413=""),"",SUM(LARGE(Q413:T413,{1;2;3})))))</f>
        <v/>
      </c>
      <c r="V413" s="140" t="str">
        <f t="shared" si="90"/>
        <v/>
      </c>
      <c r="W413" s="17"/>
      <c r="X413" s="140" t="str">
        <f t="shared" si="91"/>
        <v/>
      </c>
      <c r="Y413" s="21"/>
      <c r="Z413" s="26" t="str">
        <f t="shared" si="84"/>
        <v/>
      </c>
      <c r="AA413" s="27" t="str">
        <f t="shared" si="85"/>
        <v/>
      </c>
      <c r="AB413" s="27" t="str">
        <f t="shared" si="86"/>
        <v/>
      </c>
      <c r="AC413" s="25" t="str">
        <f t="shared" si="92"/>
        <v/>
      </c>
      <c r="AD413" s="19" t="str">
        <f t="shared" si="93"/>
        <v/>
      </c>
      <c r="AE413" s="142" t="str">
        <f t="shared" si="94"/>
        <v/>
      </c>
      <c r="AF413" s="28" t="str">
        <f t="shared" si="95"/>
        <v/>
      </c>
      <c r="AG413" s="29" t="str">
        <f t="shared" si="96"/>
        <v/>
      </c>
      <c r="AH413" s="30" t="str">
        <f t="shared" si="97"/>
        <v/>
      </c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  <c r="AV413" s="6"/>
      <c r="AW413" s="6"/>
    </row>
    <row r="414" spans="2:49" ht="18" customHeight="1" x14ac:dyDescent="0.2">
      <c r="B414" s="106">
        <v>403</v>
      </c>
      <c r="C414" s="153"/>
      <c r="D414" s="184"/>
      <c r="E414" s="184"/>
      <c r="F414" s="184"/>
      <c r="G414" s="165" t="str">
        <f t="shared" si="87"/>
        <v/>
      </c>
      <c r="H414" s="48"/>
      <c r="I414" s="17"/>
      <c r="J414" s="140" t="str">
        <f t="shared" si="88"/>
        <v/>
      </c>
      <c r="K414" s="112"/>
      <c r="L414" s="114"/>
      <c r="M414" s="114"/>
      <c r="N414" s="114"/>
      <c r="O414" s="18" t="str" cm="1">
        <f t="array" ref="O414">IF(K414="","",IF($O$11="Bester",LARGE(K414:N414,1),IF(AND(M414="",N414=""),"",SUM(LARGE(K414:N414,{1;2;3})))))</f>
        <v/>
      </c>
      <c r="P414" s="140" t="str">
        <f t="shared" si="89"/>
        <v/>
      </c>
      <c r="Q414" s="112"/>
      <c r="R414" s="114"/>
      <c r="S414" s="114"/>
      <c r="T414" s="114"/>
      <c r="U414" s="19" t="str" cm="1">
        <f t="array" ref="U414">IF(Q414="","",IF($U$11="Bester",LARGE(Q414:T414,1),IF(AND(S414="",T414=""),"",SUM(LARGE(Q414:T414,{1;2;3})))))</f>
        <v/>
      </c>
      <c r="V414" s="140" t="str">
        <f t="shared" si="90"/>
        <v/>
      </c>
      <c r="W414" s="17"/>
      <c r="X414" s="140" t="str">
        <f t="shared" si="91"/>
        <v/>
      </c>
      <c r="Y414" s="21"/>
      <c r="Z414" s="26" t="str">
        <f t="shared" si="84"/>
        <v/>
      </c>
      <c r="AA414" s="27" t="str">
        <f t="shared" si="85"/>
        <v/>
      </c>
      <c r="AB414" s="27" t="str">
        <f t="shared" si="86"/>
        <v/>
      </c>
      <c r="AC414" s="25" t="str">
        <f t="shared" si="92"/>
        <v/>
      </c>
      <c r="AD414" s="19" t="str">
        <f t="shared" si="93"/>
        <v/>
      </c>
      <c r="AE414" s="142" t="str">
        <f t="shared" si="94"/>
        <v/>
      </c>
      <c r="AF414" s="28" t="str">
        <f t="shared" si="95"/>
        <v/>
      </c>
      <c r="AG414" s="29" t="str">
        <f t="shared" si="96"/>
        <v/>
      </c>
      <c r="AH414" s="30" t="str">
        <f t="shared" si="97"/>
        <v/>
      </c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  <c r="AV414" s="6"/>
      <c r="AW414" s="6"/>
    </row>
    <row r="415" spans="2:49" ht="18" customHeight="1" x14ac:dyDescent="0.2">
      <c r="B415" s="106">
        <v>404</v>
      </c>
      <c r="C415" s="153"/>
      <c r="D415" s="184"/>
      <c r="E415" s="184"/>
      <c r="F415" s="184"/>
      <c r="G415" s="165" t="str">
        <f t="shared" si="87"/>
        <v/>
      </c>
      <c r="H415" s="48"/>
      <c r="I415" s="17"/>
      <c r="J415" s="140" t="str">
        <f t="shared" si="88"/>
        <v/>
      </c>
      <c r="K415" s="112"/>
      <c r="L415" s="114"/>
      <c r="M415" s="114"/>
      <c r="N415" s="114"/>
      <c r="O415" s="18" t="str" cm="1">
        <f t="array" ref="O415">IF(K415="","",IF($O$11="Bester",LARGE(K415:N415,1),IF(AND(M415="",N415=""),"",SUM(LARGE(K415:N415,{1;2;3})))))</f>
        <v/>
      </c>
      <c r="P415" s="140" t="str">
        <f t="shared" si="89"/>
        <v/>
      </c>
      <c r="Q415" s="112"/>
      <c r="R415" s="114"/>
      <c r="S415" s="114"/>
      <c r="T415" s="114"/>
      <c r="U415" s="19" t="str" cm="1">
        <f t="array" ref="U415">IF(Q415="","",IF($U$11="Bester",LARGE(Q415:T415,1),IF(AND(S415="",T415=""),"",SUM(LARGE(Q415:T415,{1;2;3})))))</f>
        <v/>
      </c>
      <c r="V415" s="140" t="str">
        <f t="shared" si="90"/>
        <v/>
      </c>
      <c r="W415" s="17"/>
      <c r="X415" s="140" t="str">
        <f t="shared" si="91"/>
        <v/>
      </c>
      <c r="Y415" s="21"/>
      <c r="Z415" s="26" t="str">
        <f t="shared" si="84"/>
        <v/>
      </c>
      <c r="AA415" s="27" t="str">
        <f t="shared" si="85"/>
        <v/>
      </c>
      <c r="AB415" s="27" t="str">
        <f t="shared" si="86"/>
        <v/>
      </c>
      <c r="AC415" s="25" t="str">
        <f t="shared" si="92"/>
        <v/>
      </c>
      <c r="AD415" s="19" t="str">
        <f t="shared" si="93"/>
        <v/>
      </c>
      <c r="AE415" s="142" t="str">
        <f t="shared" si="94"/>
        <v/>
      </c>
      <c r="AF415" s="28" t="str">
        <f t="shared" si="95"/>
        <v/>
      </c>
      <c r="AG415" s="29" t="str">
        <f t="shared" si="96"/>
        <v/>
      </c>
      <c r="AH415" s="30" t="str">
        <f t="shared" si="97"/>
        <v/>
      </c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  <c r="AV415" s="6"/>
      <c r="AW415" s="6"/>
    </row>
    <row r="416" spans="2:49" ht="18" customHeight="1" x14ac:dyDescent="0.2">
      <c r="B416" s="106">
        <v>405</v>
      </c>
      <c r="C416" s="153"/>
      <c r="D416" s="184"/>
      <c r="E416" s="184"/>
      <c r="F416" s="184"/>
      <c r="G416" s="165" t="str">
        <f t="shared" si="87"/>
        <v/>
      </c>
      <c r="H416" s="48"/>
      <c r="I416" s="17"/>
      <c r="J416" s="140" t="str">
        <f t="shared" si="88"/>
        <v/>
      </c>
      <c r="K416" s="112"/>
      <c r="L416" s="114"/>
      <c r="M416" s="114"/>
      <c r="N416" s="114"/>
      <c r="O416" s="18" t="str" cm="1">
        <f t="array" ref="O416">IF(K416="","",IF($O$11="Bester",LARGE(K416:N416,1),IF(AND(M416="",N416=""),"",SUM(LARGE(K416:N416,{1;2;3})))))</f>
        <v/>
      </c>
      <c r="P416" s="140" t="str">
        <f t="shared" si="89"/>
        <v/>
      </c>
      <c r="Q416" s="112"/>
      <c r="R416" s="114"/>
      <c r="S416" s="114"/>
      <c r="T416" s="114"/>
      <c r="U416" s="19" t="str" cm="1">
        <f t="array" ref="U416">IF(Q416="","",IF($U$11="Bester",LARGE(Q416:T416,1),IF(AND(S416="",T416=""),"",SUM(LARGE(Q416:T416,{1;2;3})))))</f>
        <v/>
      </c>
      <c r="V416" s="140" t="str">
        <f t="shared" si="90"/>
        <v/>
      </c>
      <c r="W416" s="17"/>
      <c r="X416" s="140" t="str">
        <f t="shared" si="91"/>
        <v/>
      </c>
      <c r="Y416" s="21"/>
      <c r="Z416" s="26" t="str">
        <f t="shared" si="84"/>
        <v/>
      </c>
      <c r="AA416" s="27" t="str">
        <f t="shared" si="85"/>
        <v/>
      </c>
      <c r="AB416" s="27" t="str">
        <f t="shared" si="86"/>
        <v/>
      </c>
      <c r="AC416" s="25" t="str">
        <f t="shared" si="92"/>
        <v/>
      </c>
      <c r="AD416" s="19" t="str">
        <f t="shared" si="93"/>
        <v/>
      </c>
      <c r="AE416" s="142" t="str">
        <f t="shared" si="94"/>
        <v/>
      </c>
      <c r="AF416" s="28" t="str">
        <f t="shared" si="95"/>
        <v/>
      </c>
      <c r="AG416" s="29" t="str">
        <f t="shared" si="96"/>
        <v/>
      </c>
      <c r="AH416" s="30" t="str">
        <f t="shared" si="97"/>
        <v/>
      </c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  <c r="AV416" s="6"/>
      <c r="AW416" s="6"/>
    </row>
    <row r="417" spans="2:49" ht="18" customHeight="1" x14ac:dyDescent="0.2">
      <c r="B417" s="106">
        <v>406</v>
      </c>
      <c r="C417" s="153"/>
      <c r="D417" s="184"/>
      <c r="E417" s="184"/>
      <c r="F417" s="184"/>
      <c r="G417" s="165" t="str">
        <f t="shared" si="87"/>
        <v/>
      </c>
      <c r="H417" s="48"/>
      <c r="I417" s="17"/>
      <c r="J417" s="140" t="str">
        <f t="shared" si="88"/>
        <v/>
      </c>
      <c r="K417" s="112"/>
      <c r="L417" s="114"/>
      <c r="M417" s="114"/>
      <c r="N417" s="114"/>
      <c r="O417" s="18" t="str" cm="1">
        <f t="array" ref="O417">IF(K417="","",IF($O$11="Bester",LARGE(K417:N417,1),IF(AND(M417="",N417=""),"",SUM(LARGE(K417:N417,{1;2;3})))))</f>
        <v/>
      </c>
      <c r="P417" s="140" t="str">
        <f t="shared" si="89"/>
        <v/>
      </c>
      <c r="Q417" s="112"/>
      <c r="R417" s="114"/>
      <c r="S417" s="114"/>
      <c r="T417" s="114"/>
      <c r="U417" s="19" t="str" cm="1">
        <f t="array" ref="U417">IF(Q417="","",IF($U$11="Bester",LARGE(Q417:T417,1),IF(AND(S417="",T417=""),"",SUM(LARGE(Q417:T417,{1;2;3})))))</f>
        <v/>
      </c>
      <c r="V417" s="140" t="str">
        <f t="shared" si="90"/>
        <v/>
      </c>
      <c r="W417" s="17"/>
      <c r="X417" s="140" t="str">
        <f t="shared" si="91"/>
        <v/>
      </c>
      <c r="Y417" s="21"/>
      <c r="Z417" s="26" t="str">
        <f t="shared" si="84"/>
        <v/>
      </c>
      <c r="AA417" s="27" t="str">
        <f t="shared" si="85"/>
        <v/>
      </c>
      <c r="AB417" s="27" t="str">
        <f t="shared" si="86"/>
        <v/>
      </c>
      <c r="AC417" s="25" t="str">
        <f t="shared" si="92"/>
        <v/>
      </c>
      <c r="AD417" s="19" t="str">
        <f t="shared" si="93"/>
        <v/>
      </c>
      <c r="AE417" s="142" t="str">
        <f t="shared" si="94"/>
        <v/>
      </c>
      <c r="AF417" s="28" t="str">
        <f t="shared" si="95"/>
        <v/>
      </c>
      <c r="AG417" s="29" t="str">
        <f t="shared" si="96"/>
        <v/>
      </c>
      <c r="AH417" s="30" t="str">
        <f t="shared" si="97"/>
        <v/>
      </c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  <c r="AV417" s="6"/>
      <c r="AW417" s="6"/>
    </row>
    <row r="418" spans="2:49" ht="18" customHeight="1" x14ac:dyDescent="0.2">
      <c r="B418" s="106">
        <v>407</v>
      </c>
      <c r="C418" s="153"/>
      <c r="D418" s="184"/>
      <c r="E418" s="184"/>
      <c r="F418" s="184"/>
      <c r="G418" s="165" t="str">
        <f t="shared" si="87"/>
        <v/>
      </c>
      <c r="H418" s="48"/>
      <c r="I418" s="17"/>
      <c r="J418" s="140" t="str">
        <f t="shared" si="88"/>
        <v/>
      </c>
      <c r="K418" s="112"/>
      <c r="L418" s="114"/>
      <c r="M418" s="114"/>
      <c r="N418" s="114"/>
      <c r="O418" s="18" t="str" cm="1">
        <f t="array" ref="O418">IF(K418="","",IF($O$11="Bester",LARGE(K418:N418,1),IF(AND(M418="",N418=""),"",SUM(LARGE(K418:N418,{1;2;3})))))</f>
        <v/>
      </c>
      <c r="P418" s="140" t="str">
        <f t="shared" si="89"/>
        <v/>
      </c>
      <c r="Q418" s="112"/>
      <c r="R418" s="114"/>
      <c r="S418" s="114"/>
      <c r="T418" s="114"/>
      <c r="U418" s="19" t="str" cm="1">
        <f t="array" ref="U418">IF(Q418="","",IF($U$11="Bester",LARGE(Q418:T418,1),IF(AND(S418="",T418=""),"",SUM(LARGE(Q418:T418,{1;2;3})))))</f>
        <v/>
      </c>
      <c r="V418" s="140" t="str">
        <f t="shared" si="90"/>
        <v/>
      </c>
      <c r="W418" s="17"/>
      <c r="X418" s="140" t="str">
        <f t="shared" si="91"/>
        <v/>
      </c>
      <c r="Y418" s="21"/>
      <c r="Z418" s="26" t="str">
        <f t="shared" si="84"/>
        <v/>
      </c>
      <c r="AA418" s="27" t="str">
        <f t="shared" si="85"/>
        <v/>
      </c>
      <c r="AB418" s="27" t="str">
        <f t="shared" si="86"/>
        <v/>
      </c>
      <c r="AC418" s="25" t="str">
        <f t="shared" si="92"/>
        <v/>
      </c>
      <c r="AD418" s="19" t="str">
        <f t="shared" si="93"/>
        <v/>
      </c>
      <c r="AE418" s="142" t="str">
        <f t="shared" si="94"/>
        <v/>
      </c>
      <c r="AF418" s="28" t="str">
        <f t="shared" si="95"/>
        <v/>
      </c>
      <c r="AG418" s="29" t="str">
        <f t="shared" si="96"/>
        <v/>
      </c>
      <c r="AH418" s="30" t="str">
        <f t="shared" si="97"/>
        <v/>
      </c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  <c r="AV418" s="6"/>
      <c r="AW418" s="6"/>
    </row>
    <row r="419" spans="2:49" ht="18" customHeight="1" x14ac:dyDescent="0.2">
      <c r="B419" s="106">
        <v>408</v>
      </c>
      <c r="C419" s="153"/>
      <c r="D419" s="184"/>
      <c r="E419" s="184"/>
      <c r="F419" s="184"/>
      <c r="G419" s="165" t="str">
        <f t="shared" si="87"/>
        <v/>
      </c>
      <c r="H419" s="48"/>
      <c r="I419" s="17"/>
      <c r="J419" s="140" t="str">
        <f t="shared" si="88"/>
        <v/>
      </c>
      <c r="K419" s="112"/>
      <c r="L419" s="114"/>
      <c r="M419" s="114"/>
      <c r="N419" s="114"/>
      <c r="O419" s="18" t="str" cm="1">
        <f t="array" ref="O419">IF(K419="","",IF($O$11="Bester",LARGE(K419:N419,1),IF(AND(M419="",N419=""),"",SUM(LARGE(K419:N419,{1;2;3})))))</f>
        <v/>
      </c>
      <c r="P419" s="140" t="str">
        <f t="shared" si="89"/>
        <v/>
      </c>
      <c r="Q419" s="112"/>
      <c r="R419" s="114"/>
      <c r="S419" s="114"/>
      <c r="T419" s="114"/>
      <c r="U419" s="19" t="str" cm="1">
        <f t="array" ref="U419">IF(Q419="","",IF($U$11="Bester",LARGE(Q419:T419,1),IF(AND(S419="",T419=""),"",SUM(LARGE(Q419:T419,{1;2;3})))))</f>
        <v/>
      </c>
      <c r="V419" s="140" t="str">
        <f t="shared" si="90"/>
        <v/>
      </c>
      <c r="W419" s="17"/>
      <c r="X419" s="140" t="str">
        <f t="shared" si="91"/>
        <v/>
      </c>
      <c r="Y419" s="21"/>
      <c r="Z419" s="26" t="str">
        <f t="shared" si="84"/>
        <v/>
      </c>
      <c r="AA419" s="27" t="str">
        <f t="shared" si="85"/>
        <v/>
      </c>
      <c r="AB419" s="27" t="str">
        <f t="shared" si="86"/>
        <v/>
      </c>
      <c r="AC419" s="25" t="str">
        <f t="shared" si="92"/>
        <v/>
      </c>
      <c r="AD419" s="19" t="str">
        <f t="shared" si="93"/>
        <v/>
      </c>
      <c r="AE419" s="142" t="str">
        <f t="shared" si="94"/>
        <v/>
      </c>
      <c r="AF419" s="28" t="str">
        <f t="shared" si="95"/>
        <v/>
      </c>
      <c r="AG419" s="29" t="str">
        <f t="shared" si="96"/>
        <v/>
      </c>
      <c r="AH419" s="30" t="str">
        <f t="shared" si="97"/>
        <v/>
      </c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  <c r="AV419" s="6"/>
      <c r="AW419" s="6"/>
    </row>
    <row r="420" spans="2:49" ht="18" customHeight="1" x14ac:dyDescent="0.2">
      <c r="B420" s="106">
        <v>409</v>
      </c>
      <c r="C420" s="153"/>
      <c r="D420" s="184"/>
      <c r="E420" s="184"/>
      <c r="F420" s="184"/>
      <c r="G420" s="165" t="str">
        <f t="shared" si="87"/>
        <v/>
      </c>
      <c r="H420" s="48"/>
      <c r="I420" s="17"/>
      <c r="J420" s="140" t="str">
        <f t="shared" si="88"/>
        <v/>
      </c>
      <c r="K420" s="112"/>
      <c r="L420" s="114"/>
      <c r="M420" s="114"/>
      <c r="N420" s="114"/>
      <c r="O420" s="18" t="str" cm="1">
        <f t="array" ref="O420">IF(K420="","",IF($O$11="Bester",LARGE(K420:N420,1),IF(AND(M420="",N420=""),"",SUM(LARGE(K420:N420,{1;2;3})))))</f>
        <v/>
      </c>
      <c r="P420" s="140" t="str">
        <f t="shared" si="89"/>
        <v/>
      </c>
      <c r="Q420" s="112"/>
      <c r="R420" s="114"/>
      <c r="S420" s="114"/>
      <c r="T420" s="114"/>
      <c r="U420" s="19" t="str" cm="1">
        <f t="array" ref="U420">IF(Q420="","",IF($U$11="Bester",LARGE(Q420:T420,1),IF(AND(S420="",T420=""),"",SUM(LARGE(Q420:T420,{1;2;3})))))</f>
        <v/>
      </c>
      <c r="V420" s="140" t="str">
        <f t="shared" si="90"/>
        <v/>
      </c>
      <c r="W420" s="17"/>
      <c r="X420" s="140" t="str">
        <f t="shared" si="91"/>
        <v/>
      </c>
      <c r="Y420" s="21"/>
      <c r="Z420" s="26" t="str">
        <f t="shared" si="84"/>
        <v/>
      </c>
      <c r="AA420" s="27" t="str">
        <f t="shared" si="85"/>
        <v/>
      </c>
      <c r="AB420" s="27" t="str">
        <f t="shared" si="86"/>
        <v/>
      </c>
      <c r="AC420" s="25" t="str">
        <f t="shared" si="92"/>
        <v/>
      </c>
      <c r="AD420" s="19" t="str">
        <f t="shared" si="93"/>
        <v/>
      </c>
      <c r="AE420" s="142" t="str">
        <f t="shared" si="94"/>
        <v/>
      </c>
      <c r="AF420" s="28" t="str">
        <f t="shared" si="95"/>
        <v/>
      </c>
      <c r="AG420" s="29" t="str">
        <f t="shared" si="96"/>
        <v/>
      </c>
      <c r="AH420" s="30" t="str">
        <f t="shared" si="97"/>
        <v/>
      </c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  <c r="AV420" s="6"/>
      <c r="AW420" s="6"/>
    </row>
    <row r="421" spans="2:49" ht="18" customHeight="1" x14ac:dyDescent="0.2">
      <c r="B421" s="106">
        <v>410</v>
      </c>
      <c r="C421" s="153"/>
      <c r="D421" s="184"/>
      <c r="E421" s="184"/>
      <c r="F421" s="184"/>
      <c r="G421" s="165" t="str">
        <f t="shared" si="87"/>
        <v/>
      </c>
      <c r="H421" s="48"/>
      <c r="I421" s="17"/>
      <c r="J421" s="140" t="str">
        <f t="shared" si="88"/>
        <v/>
      </c>
      <c r="K421" s="112"/>
      <c r="L421" s="114"/>
      <c r="M421" s="114"/>
      <c r="N421" s="114"/>
      <c r="O421" s="18" t="str" cm="1">
        <f t="array" ref="O421">IF(K421="","",IF($O$11="Bester",LARGE(K421:N421,1),IF(AND(M421="",N421=""),"",SUM(LARGE(K421:N421,{1;2;3})))))</f>
        <v/>
      </c>
      <c r="P421" s="140" t="str">
        <f t="shared" si="89"/>
        <v/>
      </c>
      <c r="Q421" s="112"/>
      <c r="R421" s="114"/>
      <c r="S421" s="114"/>
      <c r="T421" s="114"/>
      <c r="U421" s="19" t="str" cm="1">
        <f t="array" ref="U421">IF(Q421="","",IF($U$11="Bester",LARGE(Q421:T421,1),IF(AND(S421="",T421=""),"",SUM(LARGE(Q421:T421,{1;2;3})))))</f>
        <v/>
      </c>
      <c r="V421" s="140" t="str">
        <f t="shared" si="90"/>
        <v/>
      </c>
      <c r="W421" s="17"/>
      <c r="X421" s="140" t="str">
        <f t="shared" si="91"/>
        <v/>
      </c>
      <c r="Y421" s="21"/>
      <c r="Z421" s="26" t="str">
        <f t="shared" si="84"/>
        <v/>
      </c>
      <c r="AA421" s="27" t="str">
        <f t="shared" si="85"/>
        <v/>
      </c>
      <c r="AB421" s="27" t="str">
        <f t="shared" si="86"/>
        <v/>
      </c>
      <c r="AC421" s="25" t="str">
        <f t="shared" si="92"/>
        <v/>
      </c>
      <c r="AD421" s="19" t="str">
        <f t="shared" si="93"/>
        <v/>
      </c>
      <c r="AE421" s="142" t="str">
        <f t="shared" si="94"/>
        <v/>
      </c>
      <c r="AF421" s="28" t="str">
        <f t="shared" si="95"/>
        <v/>
      </c>
      <c r="AG421" s="29" t="str">
        <f t="shared" si="96"/>
        <v/>
      </c>
      <c r="AH421" s="30" t="str">
        <f t="shared" si="97"/>
        <v/>
      </c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  <c r="AV421" s="6"/>
      <c r="AW421" s="6"/>
    </row>
    <row r="422" spans="2:49" ht="18" customHeight="1" x14ac:dyDescent="0.2">
      <c r="B422" s="106">
        <v>411</v>
      </c>
      <c r="C422" s="153"/>
      <c r="D422" s="184"/>
      <c r="E422" s="184"/>
      <c r="F422" s="184"/>
      <c r="G422" s="165" t="str">
        <f t="shared" si="87"/>
        <v/>
      </c>
      <c r="H422" s="48"/>
      <c r="I422" s="17"/>
      <c r="J422" s="140" t="str">
        <f t="shared" si="88"/>
        <v/>
      </c>
      <c r="K422" s="112"/>
      <c r="L422" s="114"/>
      <c r="M422" s="114"/>
      <c r="N422" s="114"/>
      <c r="O422" s="18" t="str" cm="1">
        <f t="array" ref="O422">IF(K422="","",IF($O$11="Bester",LARGE(K422:N422,1),IF(AND(M422="",N422=""),"",SUM(LARGE(K422:N422,{1;2;3})))))</f>
        <v/>
      </c>
      <c r="P422" s="140" t="str">
        <f t="shared" si="89"/>
        <v/>
      </c>
      <c r="Q422" s="112"/>
      <c r="R422" s="114"/>
      <c r="S422" s="114"/>
      <c r="T422" s="114"/>
      <c r="U422" s="19" t="str" cm="1">
        <f t="array" ref="U422">IF(Q422="","",IF($U$11="Bester",LARGE(Q422:T422,1),IF(AND(S422="",T422=""),"",SUM(LARGE(Q422:T422,{1;2;3})))))</f>
        <v/>
      </c>
      <c r="V422" s="140" t="str">
        <f t="shared" si="90"/>
        <v/>
      </c>
      <c r="W422" s="17"/>
      <c r="X422" s="140" t="str">
        <f t="shared" si="91"/>
        <v/>
      </c>
      <c r="Y422" s="21"/>
      <c r="Z422" s="26" t="str">
        <f t="shared" si="84"/>
        <v/>
      </c>
      <c r="AA422" s="27" t="str">
        <f t="shared" si="85"/>
        <v/>
      </c>
      <c r="AB422" s="27" t="str">
        <f t="shared" si="86"/>
        <v/>
      </c>
      <c r="AC422" s="25" t="str">
        <f t="shared" si="92"/>
        <v/>
      </c>
      <c r="AD422" s="19" t="str">
        <f t="shared" si="93"/>
        <v/>
      </c>
      <c r="AE422" s="142" t="str">
        <f t="shared" si="94"/>
        <v/>
      </c>
      <c r="AF422" s="28" t="str">
        <f t="shared" si="95"/>
        <v/>
      </c>
      <c r="AG422" s="29" t="str">
        <f t="shared" si="96"/>
        <v/>
      </c>
      <c r="AH422" s="30" t="str">
        <f t="shared" si="97"/>
        <v/>
      </c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  <c r="AV422" s="6"/>
      <c r="AW422" s="6"/>
    </row>
    <row r="423" spans="2:49" ht="18" customHeight="1" x14ac:dyDescent="0.2">
      <c r="B423" s="106">
        <v>412</v>
      </c>
      <c r="C423" s="153"/>
      <c r="D423" s="184"/>
      <c r="E423" s="184"/>
      <c r="F423" s="184"/>
      <c r="G423" s="165" t="str">
        <f t="shared" si="87"/>
        <v/>
      </c>
      <c r="H423" s="48"/>
      <c r="I423" s="17"/>
      <c r="J423" s="140" t="str">
        <f t="shared" si="88"/>
        <v/>
      </c>
      <c r="K423" s="112"/>
      <c r="L423" s="114"/>
      <c r="M423" s="114"/>
      <c r="N423" s="114"/>
      <c r="O423" s="18" t="str" cm="1">
        <f t="array" ref="O423">IF(K423="","",IF($O$11="Bester",LARGE(K423:N423,1),IF(AND(M423="",N423=""),"",SUM(LARGE(K423:N423,{1;2;3})))))</f>
        <v/>
      </c>
      <c r="P423" s="140" t="str">
        <f t="shared" si="89"/>
        <v/>
      </c>
      <c r="Q423" s="112"/>
      <c r="R423" s="114"/>
      <c r="S423" s="114"/>
      <c r="T423" s="114"/>
      <c r="U423" s="19" t="str" cm="1">
        <f t="array" ref="U423">IF(Q423="","",IF($U$11="Bester",LARGE(Q423:T423,1),IF(AND(S423="",T423=""),"",SUM(LARGE(Q423:T423,{1;2;3})))))</f>
        <v/>
      </c>
      <c r="V423" s="140" t="str">
        <f t="shared" si="90"/>
        <v/>
      </c>
      <c r="W423" s="17"/>
      <c r="X423" s="140" t="str">
        <f t="shared" si="91"/>
        <v/>
      </c>
      <c r="Y423" s="21"/>
      <c r="Z423" s="26" t="str">
        <f t="shared" si="84"/>
        <v/>
      </c>
      <c r="AA423" s="27" t="str">
        <f t="shared" si="85"/>
        <v/>
      </c>
      <c r="AB423" s="27" t="str">
        <f t="shared" si="86"/>
        <v/>
      </c>
      <c r="AC423" s="25" t="str">
        <f t="shared" si="92"/>
        <v/>
      </c>
      <c r="AD423" s="19" t="str">
        <f t="shared" si="93"/>
        <v/>
      </c>
      <c r="AE423" s="142" t="str">
        <f t="shared" si="94"/>
        <v/>
      </c>
      <c r="AF423" s="28" t="str">
        <f t="shared" si="95"/>
        <v/>
      </c>
      <c r="AG423" s="29" t="str">
        <f t="shared" si="96"/>
        <v/>
      </c>
      <c r="AH423" s="30" t="str">
        <f t="shared" si="97"/>
        <v/>
      </c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  <c r="AV423" s="6"/>
      <c r="AW423" s="6"/>
    </row>
    <row r="424" spans="2:49" ht="18" customHeight="1" x14ac:dyDescent="0.2">
      <c r="B424" s="106">
        <v>413</v>
      </c>
      <c r="C424" s="153"/>
      <c r="D424" s="184"/>
      <c r="E424" s="184"/>
      <c r="F424" s="184"/>
      <c r="G424" s="165" t="str">
        <f t="shared" si="87"/>
        <v/>
      </c>
      <c r="H424" s="48"/>
      <c r="I424" s="17"/>
      <c r="J424" s="140" t="str">
        <f t="shared" si="88"/>
        <v/>
      </c>
      <c r="K424" s="112"/>
      <c r="L424" s="114"/>
      <c r="M424" s="114"/>
      <c r="N424" s="114"/>
      <c r="O424" s="18" t="str" cm="1">
        <f t="array" ref="O424">IF(K424="","",IF($O$11="Bester",LARGE(K424:N424,1),IF(AND(M424="",N424=""),"",SUM(LARGE(K424:N424,{1;2;3})))))</f>
        <v/>
      </c>
      <c r="P424" s="140" t="str">
        <f t="shared" si="89"/>
        <v/>
      </c>
      <c r="Q424" s="112"/>
      <c r="R424" s="114"/>
      <c r="S424" s="114"/>
      <c r="T424" s="114"/>
      <c r="U424" s="19" t="str" cm="1">
        <f t="array" ref="U424">IF(Q424="","",IF($U$11="Bester",LARGE(Q424:T424,1),IF(AND(S424="",T424=""),"",SUM(LARGE(Q424:T424,{1;2;3})))))</f>
        <v/>
      </c>
      <c r="V424" s="140" t="str">
        <f t="shared" si="90"/>
        <v/>
      </c>
      <c r="W424" s="17"/>
      <c r="X424" s="140" t="str">
        <f t="shared" si="91"/>
        <v/>
      </c>
      <c r="Y424" s="21"/>
      <c r="Z424" s="26" t="str">
        <f t="shared" si="84"/>
        <v/>
      </c>
      <c r="AA424" s="27" t="str">
        <f t="shared" si="85"/>
        <v/>
      </c>
      <c r="AB424" s="27" t="str">
        <f t="shared" si="86"/>
        <v/>
      </c>
      <c r="AC424" s="25" t="str">
        <f t="shared" si="92"/>
        <v/>
      </c>
      <c r="AD424" s="19" t="str">
        <f t="shared" si="93"/>
        <v/>
      </c>
      <c r="AE424" s="142" t="str">
        <f t="shared" si="94"/>
        <v/>
      </c>
      <c r="AF424" s="28" t="str">
        <f t="shared" si="95"/>
        <v/>
      </c>
      <c r="AG424" s="29" t="str">
        <f t="shared" si="96"/>
        <v/>
      </c>
      <c r="AH424" s="30" t="str">
        <f t="shared" si="97"/>
        <v/>
      </c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  <c r="AV424" s="6"/>
      <c r="AW424" s="6"/>
    </row>
    <row r="425" spans="2:49" ht="18" customHeight="1" x14ac:dyDescent="0.2">
      <c r="B425" s="106">
        <v>414</v>
      </c>
      <c r="C425" s="153"/>
      <c r="D425" s="184"/>
      <c r="E425" s="184"/>
      <c r="F425" s="184"/>
      <c r="G425" s="165" t="str">
        <f t="shared" si="87"/>
        <v/>
      </c>
      <c r="H425" s="48"/>
      <c r="I425" s="17"/>
      <c r="J425" s="140" t="str">
        <f t="shared" si="88"/>
        <v/>
      </c>
      <c r="K425" s="112"/>
      <c r="L425" s="114"/>
      <c r="M425" s="114"/>
      <c r="N425" s="114"/>
      <c r="O425" s="18" t="str" cm="1">
        <f t="array" ref="O425">IF(K425="","",IF($O$11="Bester",LARGE(K425:N425,1),IF(AND(M425="",N425=""),"",SUM(LARGE(K425:N425,{1;2;3})))))</f>
        <v/>
      </c>
      <c r="P425" s="140" t="str">
        <f t="shared" si="89"/>
        <v/>
      </c>
      <c r="Q425" s="112"/>
      <c r="R425" s="114"/>
      <c r="S425" s="114"/>
      <c r="T425" s="114"/>
      <c r="U425" s="19" t="str" cm="1">
        <f t="array" ref="U425">IF(Q425="","",IF($U$11="Bester",LARGE(Q425:T425,1),IF(AND(S425="",T425=""),"",SUM(LARGE(Q425:T425,{1;2;3})))))</f>
        <v/>
      </c>
      <c r="V425" s="140" t="str">
        <f t="shared" si="90"/>
        <v/>
      </c>
      <c r="W425" s="17"/>
      <c r="X425" s="140" t="str">
        <f t="shared" si="91"/>
        <v/>
      </c>
      <c r="Y425" s="21"/>
      <c r="Z425" s="26" t="str">
        <f t="shared" si="84"/>
        <v/>
      </c>
      <c r="AA425" s="27" t="str">
        <f t="shared" si="85"/>
        <v/>
      </c>
      <c r="AB425" s="27" t="str">
        <f t="shared" si="86"/>
        <v/>
      </c>
      <c r="AC425" s="25" t="str">
        <f t="shared" si="92"/>
        <v/>
      </c>
      <c r="AD425" s="19" t="str">
        <f t="shared" si="93"/>
        <v/>
      </c>
      <c r="AE425" s="142" t="str">
        <f t="shared" si="94"/>
        <v/>
      </c>
      <c r="AF425" s="28" t="str">
        <f t="shared" si="95"/>
        <v/>
      </c>
      <c r="AG425" s="29" t="str">
        <f t="shared" si="96"/>
        <v/>
      </c>
      <c r="AH425" s="30" t="str">
        <f t="shared" si="97"/>
        <v/>
      </c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  <c r="AV425" s="6"/>
      <c r="AW425" s="6"/>
    </row>
    <row r="426" spans="2:49" ht="18" customHeight="1" x14ac:dyDescent="0.2">
      <c r="B426" s="106">
        <v>415</v>
      </c>
      <c r="C426" s="153"/>
      <c r="D426" s="184"/>
      <c r="E426" s="184"/>
      <c r="F426" s="184"/>
      <c r="G426" s="165" t="str">
        <f t="shared" si="87"/>
        <v/>
      </c>
      <c r="H426" s="48"/>
      <c r="I426" s="17"/>
      <c r="J426" s="140" t="str">
        <f t="shared" si="88"/>
        <v/>
      </c>
      <c r="K426" s="112"/>
      <c r="L426" s="114"/>
      <c r="M426" s="114"/>
      <c r="N426" s="114"/>
      <c r="O426" s="18" t="str" cm="1">
        <f t="array" ref="O426">IF(K426="","",IF($O$11="Bester",LARGE(K426:N426,1),IF(AND(M426="",N426=""),"",SUM(LARGE(K426:N426,{1;2;3})))))</f>
        <v/>
      </c>
      <c r="P426" s="140" t="str">
        <f t="shared" si="89"/>
        <v/>
      </c>
      <c r="Q426" s="112"/>
      <c r="R426" s="114"/>
      <c r="S426" s="114"/>
      <c r="T426" s="114"/>
      <c r="U426" s="19" t="str" cm="1">
        <f t="array" ref="U426">IF(Q426="","",IF($U$11="Bester",LARGE(Q426:T426,1),IF(AND(S426="",T426=""),"",SUM(LARGE(Q426:T426,{1;2;3})))))</f>
        <v/>
      </c>
      <c r="V426" s="140" t="str">
        <f t="shared" si="90"/>
        <v/>
      </c>
      <c r="W426" s="17"/>
      <c r="X426" s="140" t="str">
        <f t="shared" si="91"/>
        <v/>
      </c>
      <c r="Y426" s="21"/>
      <c r="Z426" s="26" t="str">
        <f t="shared" si="84"/>
        <v/>
      </c>
      <c r="AA426" s="27" t="str">
        <f t="shared" si="85"/>
        <v/>
      </c>
      <c r="AB426" s="27" t="str">
        <f t="shared" si="86"/>
        <v/>
      </c>
      <c r="AC426" s="25" t="str">
        <f t="shared" si="92"/>
        <v/>
      </c>
      <c r="AD426" s="19" t="str">
        <f t="shared" si="93"/>
        <v/>
      </c>
      <c r="AE426" s="142" t="str">
        <f t="shared" si="94"/>
        <v/>
      </c>
      <c r="AF426" s="28" t="str">
        <f t="shared" si="95"/>
        <v/>
      </c>
      <c r="AG426" s="29" t="str">
        <f t="shared" si="96"/>
        <v/>
      </c>
      <c r="AH426" s="30" t="str">
        <f t="shared" si="97"/>
        <v/>
      </c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  <c r="AV426" s="6"/>
      <c r="AW426" s="6"/>
    </row>
    <row r="427" spans="2:49" ht="18" customHeight="1" x14ac:dyDescent="0.2">
      <c r="B427" s="106">
        <v>416</v>
      </c>
      <c r="C427" s="153"/>
      <c r="D427" s="184"/>
      <c r="E427" s="184"/>
      <c r="F427" s="184"/>
      <c r="G427" s="165" t="str">
        <f t="shared" si="87"/>
        <v/>
      </c>
      <c r="H427" s="48"/>
      <c r="I427" s="17"/>
      <c r="J427" s="140" t="str">
        <f t="shared" si="88"/>
        <v/>
      </c>
      <c r="K427" s="112"/>
      <c r="L427" s="114"/>
      <c r="M427" s="114"/>
      <c r="N427" s="114"/>
      <c r="O427" s="18" t="str" cm="1">
        <f t="array" ref="O427">IF(K427="","",IF($O$11="Bester",LARGE(K427:N427,1),IF(AND(M427="",N427=""),"",SUM(LARGE(K427:N427,{1;2;3})))))</f>
        <v/>
      </c>
      <c r="P427" s="140" t="str">
        <f t="shared" si="89"/>
        <v/>
      </c>
      <c r="Q427" s="112"/>
      <c r="R427" s="114"/>
      <c r="S427" s="114"/>
      <c r="T427" s="114"/>
      <c r="U427" s="19" t="str" cm="1">
        <f t="array" ref="U427">IF(Q427="","",IF($U$11="Bester",LARGE(Q427:T427,1),IF(AND(S427="",T427=""),"",SUM(LARGE(Q427:T427,{1;2;3})))))</f>
        <v/>
      </c>
      <c r="V427" s="140" t="str">
        <f t="shared" si="90"/>
        <v/>
      </c>
      <c r="W427" s="17"/>
      <c r="X427" s="140" t="str">
        <f t="shared" si="91"/>
        <v/>
      </c>
      <c r="Y427" s="21"/>
      <c r="Z427" s="26" t="str">
        <f t="shared" si="84"/>
        <v/>
      </c>
      <c r="AA427" s="27" t="str">
        <f t="shared" si="85"/>
        <v/>
      </c>
      <c r="AB427" s="27" t="str">
        <f t="shared" si="86"/>
        <v/>
      </c>
      <c r="AC427" s="25" t="str">
        <f t="shared" si="92"/>
        <v/>
      </c>
      <c r="AD427" s="19" t="str">
        <f t="shared" si="93"/>
        <v/>
      </c>
      <c r="AE427" s="142" t="str">
        <f t="shared" si="94"/>
        <v/>
      </c>
      <c r="AF427" s="28" t="str">
        <f t="shared" si="95"/>
        <v/>
      </c>
      <c r="AG427" s="29" t="str">
        <f t="shared" si="96"/>
        <v/>
      </c>
      <c r="AH427" s="30" t="str">
        <f t="shared" si="97"/>
        <v/>
      </c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  <c r="AV427" s="6"/>
      <c r="AW427" s="6"/>
    </row>
    <row r="428" spans="2:49" ht="18" customHeight="1" x14ac:dyDescent="0.2">
      <c r="B428" s="106">
        <v>417</v>
      </c>
      <c r="C428" s="153"/>
      <c r="D428" s="184"/>
      <c r="E428" s="184"/>
      <c r="F428" s="184"/>
      <c r="G428" s="165" t="str">
        <f t="shared" si="87"/>
        <v/>
      </c>
      <c r="H428" s="48"/>
      <c r="I428" s="17"/>
      <c r="J428" s="140" t="str">
        <f t="shared" si="88"/>
        <v/>
      </c>
      <c r="K428" s="112"/>
      <c r="L428" s="114"/>
      <c r="M428" s="114"/>
      <c r="N428" s="114"/>
      <c r="O428" s="18" t="str" cm="1">
        <f t="array" ref="O428">IF(K428="","",IF($O$11="Bester",LARGE(K428:N428,1),IF(AND(M428="",N428=""),"",SUM(LARGE(K428:N428,{1;2;3})))))</f>
        <v/>
      </c>
      <c r="P428" s="140" t="str">
        <f t="shared" si="89"/>
        <v/>
      </c>
      <c r="Q428" s="112"/>
      <c r="R428" s="114"/>
      <c r="S428" s="114"/>
      <c r="T428" s="114"/>
      <c r="U428" s="19" t="str" cm="1">
        <f t="array" ref="U428">IF(Q428="","",IF($U$11="Bester",LARGE(Q428:T428,1),IF(AND(S428="",T428=""),"",SUM(LARGE(Q428:T428,{1;2;3})))))</f>
        <v/>
      </c>
      <c r="V428" s="140" t="str">
        <f t="shared" si="90"/>
        <v/>
      </c>
      <c r="W428" s="17"/>
      <c r="X428" s="140" t="str">
        <f t="shared" si="91"/>
        <v/>
      </c>
      <c r="Y428" s="21"/>
      <c r="Z428" s="26" t="str">
        <f t="shared" si="84"/>
        <v/>
      </c>
      <c r="AA428" s="27" t="str">
        <f t="shared" si="85"/>
        <v/>
      </c>
      <c r="AB428" s="27" t="str">
        <f t="shared" si="86"/>
        <v/>
      </c>
      <c r="AC428" s="25" t="str">
        <f t="shared" si="92"/>
        <v/>
      </c>
      <c r="AD428" s="19" t="str">
        <f t="shared" si="93"/>
        <v/>
      </c>
      <c r="AE428" s="142" t="str">
        <f t="shared" si="94"/>
        <v/>
      </c>
      <c r="AF428" s="28" t="str">
        <f t="shared" si="95"/>
        <v/>
      </c>
      <c r="AG428" s="29" t="str">
        <f t="shared" si="96"/>
        <v/>
      </c>
      <c r="AH428" s="30" t="str">
        <f t="shared" si="97"/>
        <v/>
      </c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  <c r="AV428" s="6"/>
      <c r="AW428" s="6"/>
    </row>
    <row r="429" spans="2:49" ht="18" customHeight="1" x14ac:dyDescent="0.2">
      <c r="B429" s="106">
        <v>418</v>
      </c>
      <c r="C429" s="153"/>
      <c r="D429" s="184"/>
      <c r="E429" s="184"/>
      <c r="F429" s="184"/>
      <c r="G429" s="165" t="str">
        <f t="shared" si="87"/>
        <v/>
      </c>
      <c r="H429" s="48"/>
      <c r="I429" s="17"/>
      <c r="J429" s="140" t="str">
        <f t="shared" si="88"/>
        <v/>
      </c>
      <c r="K429" s="112"/>
      <c r="L429" s="114"/>
      <c r="M429" s="114"/>
      <c r="N429" s="114"/>
      <c r="O429" s="18" t="str" cm="1">
        <f t="array" ref="O429">IF(K429="","",IF($O$11="Bester",LARGE(K429:N429,1),IF(AND(M429="",N429=""),"",SUM(LARGE(K429:N429,{1;2;3})))))</f>
        <v/>
      </c>
      <c r="P429" s="140" t="str">
        <f t="shared" si="89"/>
        <v/>
      </c>
      <c r="Q429" s="112"/>
      <c r="R429" s="114"/>
      <c r="S429" s="114"/>
      <c r="T429" s="114"/>
      <c r="U429" s="19" t="str" cm="1">
        <f t="array" ref="U429">IF(Q429="","",IF($U$11="Bester",LARGE(Q429:T429,1),IF(AND(S429="",T429=""),"",SUM(LARGE(Q429:T429,{1;2;3})))))</f>
        <v/>
      </c>
      <c r="V429" s="140" t="str">
        <f t="shared" si="90"/>
        <v/>
      </c>
      <c r="W429" s="17"/>
      <c r="X429" s="140" t="str">
        <f t="shared" si="91"/>
        <v/>
      </c>
      <c r="Y429" s="21"/>
      <c r="Z429" s="26" t="str">
        <f t="shared" si="84"/>
        <v/>
      </c>
      <c r="AA429" s="27" t="str">
        <f t="shared" si="85"/>
        <v/>
      </c>
      <c r="AB429" s="27" t="str">
        <f t="shared" si="86"/>
        <v/>
      </c>
      <c r="AC429" s="25" t="str">
        <f t="shared" si="92"/>
        <v/>
      </c>
      <c r="AD429" s="19" t="str">
        <f t="shared" si="93"/>
        <v/>
      </c>
      <c r="AE429" s="142" t="str">
        <f t="shared" si="94"/>
        <v/>
      </c>
      <c r="AF429" s="28" t="str">
        <f t="shared" si="95"/>
        <v/>
      </c>
      <c r="AG429" s="29" t="str">
        <f t="shared" si="96"/>
        <v/>
      </c>
      <c r="AH429" s="30" t="str">
        <f t="shared" si="97"/>
        <v/>
      </c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  <c r="AV429" s="6"/>
      <c r="AW429" s="6"/>
    </row>
    <row r="430" spans="2:49" ht="18" customHeight="1" x14ac:dyDescent="0.2">
      <c r="B430" s="106">
        <v>419</v>
      </c>
      <c r="C430" s="153"/>
      <c r="D430" s="184"/>
      <c r="E430" s="184"/>
      <c r="F430" s="184"/>
      <c r="G430" s="165" t="str">
        <f t="shared" si="87"/>
        <v/>
      </c>
      <c r="H430" s="48"/>
      <c r="I430" s="17"/>
      <c r="J430" s="140" t="str">
        <f t="shared" si="88"/>
        <v/>
      </c>
      <c r="K430" s="112"/>
      <c r="L430" s="114"/>
      <c r="M430" s="114"/>
      <c r="N430" s="114"/>
      <c r="O430" s="18" t="str" cm="1">
        <f t="array" ref="O430">IF(K430="","",IF($O$11="Bester",LARGE(K430:N430,1),IF(AND(M430="",N430=""),"",SUM(LARGE(K430:N430,{1;2;3})))))</f>
        <v/>
      </c>
      <c r="P430" s="140" t="str">
        <f t="shared" si="89"/>
        <v/>
      </c>
      <c r="Q430" s="112"/>
      <c r="R430" s="114"/>
      <c r="S430" s="114"/>
      <c r="T430" s="114"/>
      <c r="U430" s="19" t="str" cm="1">
        <f t="array" ref="U430">IF(Q430="","",IF($U$11="Bester",LARGE(Q430:T430,1),IF(AND(S430="",T430=""),"",SUM(LARGE(Q430:T430,{1;2;3})))))</f>
        <v/>
      </c>
      <c r="V430" s="140" t="str">
        <f t="shared" si="90"/>
        <v/>
      </c>
      <c r="W430" s="17"/>
      <c r="X430" s="140" t="str">
        <f t="shared" si="91"/>
        <v/>
      </c>
      <c r="Y430" s="21"/>
      <c r="Z430" s="26" t="str">
        <f t="shared" si="84"/>
        <v/>
      </c>
      <c r="AA430" s="27" t="str">
        <f t="shared" si="85"/>
        <v/>
      </c>
      <c r="AB430" s="27" t="str">
        <f t="shared" si="86"/>
        <v/>
      </c>
      <c r="AC430" s="25" t="str">
        <f t="shared" si="92"/>
        <v/>
      </c>
      <c r="AD430" s="19" t="str">
        <f t="shared" si="93"/>
        <v/>
      </c>
      <c r="AE430" s="142" t="str">
        <f t="shared" si="94"/>
        <v/>
      </c>
      <c r="AF430" s="28" t="str">
        <f t="shared" si="95"/>
        <v/>
      </c>
      <c r="AG430" s="29" t="str">
        <f t="shared" si="96"/>
        <v/>
      </c>
      <c r="AH430" s="30" t="str">
        <f t="shared" si="97"/>
        <v/>
      </c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  <c r="AV430" s="6"/>
      <c r="AW430" s="6"/>
    </row>
    <row r="431" spans="2:49" ht="18" customHeight="1" x14ac:dyDescent="0.2">
      <c r="B431" s="106">
        <v>420</v>
      </c>
      <c r="C431" s="153"/>
      <c r="D431" s="184"/>
      <c r="E431" s="184"/>
      <c r="F431" s="184"/>
      <c r="G431" s="165" t="str">
        <f t="shared" si="87"/>
        <v/>
      </c>
      <c r="H431" s="48"/>
      <c r="I431" s="17"/>
      <c r="J431" s="140" t="str">
        <f t="shared" si="88"/>
        <v/>
      </c>
      <c r="K431" s="112"/>
      <c r="L431" s="114"/>
      <c r="M431" s="114"/>
      <c r="N431" s="114"/>
      <c r="O431" s="18" t="str" cm="1">
        <f t="array" ref="O431">IF(K431="","",IF($O$11="Bester",LARGE(K431:N431,1),IF(AND(M431="",N431=""),"",SUM(LARGE(K431:N431,{1;2;3})))))</f>
        <v/>
      </c>
      <c r="P431" s="140" t="str">
        <f t="shared" si="89"/>
        <v/>
      </c>
      <c r="Q431" s="112"/>
      <c r="R431" s="114"/>
      <c r="S431" s="114"/>
      <c r="T431" s="114"/>
      <c r="U431" s="19" t="str" cm="1">
        <f t="array" ref="U431">IF(Q431="","",IF($U$11="Bester",LARGE(Q431:T431,1),IF(AND(S431="",T431=""),"",SUM(LARGE(Q431:T431,{1;2;3})))))</f>
        <v/>
      </c>
      <c r="V431" s="140" t="str">
        <f t="shared" si="90"/>
        <v/>
      </c>
      <c r="W431" s="17"/>
      <c r="X431" s="140" t="str">
        <f t="shared" si="91"/>
        <v/>
      </c>
      <c r="Y431" s="21"/>
      <c r="Z431" s="26" t="str">
        <f t="shared" si="84"/>
        <v/>
      </c>
      <c r="AA431" s="27" t="str">
        <f t="shared" si="85"/>
        <v/>
      </c>
      <c r="AB431" s="27" t="str">
        <f t="shared" si="86"/>
        <v/>
      </c>
      <c r="AC431" s="25" t="str">
        <f t="shared" si="92"/>
        <v/>
      </c>
      <c r="AD431" s="19" t="str">
        <f t="shared" si="93"/>
        <v/>
      </c>
      <c r="AE431" s="142" t="str">
        <f t="shared" si="94"/>
        <v/>
      </c>
      <c r="AF431" s="28" t="str">
        <f t="shared" si="95"/>
        <v/>
      </c>
      <c r="AG431" s="29" t="str">
        <f t="shared" si="96"/>
        <v/>
      </c>
      <c r="AH431" s="30" t="str">
        <f t="shared" si="97"/>
        <v/>
      </c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  <c r="AV431" s="6"/>
      <c r="AW431" s="6"/>
    </row>
    <row r="432" spans="2:49" ht="18" customHeight="1" x14ac:dyDescent="0.2">
      <c r="B432" s="106">
        <v>421</v>
      </c>
      <c r="C432" s="153"/>
      <c r="D432" s="184"/>
      <c r="E432" s="184"/>
      <c r="F432" s="184"/>
      <c r="G432" s="165" t="str">
        <f t="shared" si="87"/>
        <v/>
      </c>
      <c r="H432" s="48"/>
      <c r="I432" s="17"/>
      <c r="J432" s="140" t="str">
        <f t="shared" si="88"/>
        <v/>
      </c>
      <c r="K432" s="112"/>
      <c r="L432" s="114"/>
      <c r="M432" s="114"/>
      <c r="N432" s="114"/>
      <c r="O432" s="18" t="str" cm="1">
        <f t="array" ref="O432">IF(K432="","",IF($O$11="Bester",LARGE(K432:N432,1),IF(AND(M432="",N432=""),"",SUM(LARGE(K432:N432,{1;2;3})))))</f>
        <v/>
      </c>
      <c r="P432" s="140" t="str">
        <f t="shared" si="89"/>
        <v/>
      </c>
      <c r="Q432" s="112"/>
      <c r="R432" s="114"/>
      <c r="S432" s="114"/>
      <c r="T432" s="114"/>
      <c r="U432" s="19" t="str" cm="1">
        <f t="array" ref="U432">IF(Q432="","",IF($U$11="Bester",LARGE(Q432:T432,1),IF(AND(S432="",T432=""),"",SUM(LARGE(Q432:T432,{1;2;3})))))</f>
        <v/>
      </c>
      <c r="V432" s="140" t="str">
        <f t="shared" si="90"/>
        <v/>
      </c>
      <c r="W432" s="17"/>
      <c r="X432" s="140" t="str">
        <f t="shared" si="91"/>
        <v/>
      </c>
      <c r="Y432" s="21"/>
      <c r="Z432" s="26" t="str">
        <f t="shared" si="84"/>
        <v/>
      </c>
      <c r="AA432" s="27" t="str">
        <f t="shared" si="85"/>
        <v/>
      </c>
      <c r="AB432" s="27" t="str">
        <f t="shared" si="86"/>
        <v/>
      </c>
      <c r="AC432" s="25" t="str">
        <f t="shared" si="92"/>
        <v/>
      </c>
      <c r="AD432" s="19" t="str">
        <f t="shared" si="93"/>
        <v/>
      </c>
      <c r="AE432" s="142" t="str">
        <f t="shared" si="94"/>
        <v/>
      </c>
      <c r="AF432" s="28" t="str">
        <f t="shared" si="95"/>
        <v/>
      </c>
      <c r="AG432" s="29" t="str">
        <f t="shared" si="96"/>
        <v/>
      </c>
      <c r="AH432" s="30" t="str">
        <f t="shared" si="97"/>
        <v/>
      </c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  <c r="AV432" s="6"/>
      <c r="AW432" s="6"/>
    </row>
    <row r="433" spans="2:49" ht="18" customHeight="1" x14ac:dyDescent="0.2">
      <c r="B433" s="106">
        <v>422</v>
      </c>
      <c r="C433" s="153"/>
      <c r="D433" s="184"/>
      <c r="E433" s="184"/>
      <c r="F433" s="184"/>
      <c r="G433" s="165" t="str">
        <f t="shared" si="87"/>
        <v/>
      </c>
      <c r="H433" s="48"/>
      <c r="I433" s="17"/>
      <c r="J433" s="140" t="str">
        <f t="shared" si="88"/>
        <v/>
      </c>
      <c r="K433" s="112"/>
      <c r="L433" s="114"/>
      <c r="M433" s="114"/>
      <c r="N433" s="114"/>
      <c r="O433" s="18" t="str" cm="1">
        <f t="array" ref="O433">IF(K433="","",IF($O$11="Bester",LARGE(K433:N433,1),IF(AND(M433="",N433=""),"",SUM(LARGE(K433:N433,{1;2;3})))))</f>
        <v/>
      </c>
      <c r="P433" s="140" t="str">
        <f t="shared" si="89"/>
        <v/>
      </c>
      <c r="Q433" s="112"/>
      <c r="R433" s="114"/>
      <c r="S433" s="114"/>
      <c r="T433" s="114"/>
      <c r="U433" s="19" t="str" cm="1">
        <f t="array" ref="U433">IF(Q433="","",IF($U$11="Bester",LARGE(Q433:T433,1),IF(AND(S433="",T433=""),"",SUM(LARGE(Q433:T433,{1;2;3})))))</f>
        <v/>
      </c>
      <c r="V433" s="140" t="str">
        <f t="shared" si="90"/>
        <v/>
      </c>
      <c r="W433" s="17"/>
      <c r="X433" s="140" t="str">
        <f t="shared" si="91"/>
        <v/>
      </c>
      <c r="Y433" s="21"/>
      <c r="Z433" s="26" t="str">
        <f t="shared" si="84"/>
        <v/>
      </c>
      <c r="AA433" s="27" t="str">
        <f t="shared" si="85"/>
        <v/>
      </c>
      <c r="AB433" s="27" t="str">
        <f t="shared" si="86"/>
        <v/>
      </c>
      <c r="AC433" s="25" t="str">
        <f t="shared" si="92"/>
        <v/>
      </c>
      <c r="AD433" s="19" t="str">
        <f t="shared" si="93"/>
        <v/>
      </c>
      <c r="AE433" s="142" t="str">
        <f t="shared" si="94"/>
        <v/>
      </c>
      <c r="AF433" s="28" t="str">
        <f t="shared" si="95"/>
        <v/>
      </c>
      <c r="AG433" s="29" t="str">
        <f t="shared" si="96"/>
        <v/>
      </c>
      <c r="AH433" s="30" t="str">
        <f t="shared" si="97"/>
        <v/>
      </c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  <c r="AV433" s="6"/>
      <c r="AW433" s="6"/>
    </row>
    <row r="434" spans="2:49" ht="18" customHeight="1" x14ac:dyDescent="0.2">
      <c r="B434" s="106">
        <v>423</v>
      </c>
      <c r="C434" s="153"/>
      <c r="D434" s="184"/>
      <c r="E434" s="184"/>
      <c r="F434" s="184"/>
      <c r="G434" s="165" t="str">
        <f t="shared" si="87"/>
        <v/>
      </c>
      <c r="H434" s="48"/>
      <c r="I434" s="17"/>
      <c r="J434" s="140" t="str">
        <f t="shared" si="88"/>
        <v/>
      </c>
      <c r="K434" s="112"/>
      <c r="L434" s="114"/>
      <c r="M434" s="114"/>
      <c r="N434" s="114"/>
      <c r="O434" s="18" t="str" cm="1">
        <f t="array" ref="O434">IF(K434="","",IF($O$11="Bester",LARGE(K434:N434,1),IF(AND(M434="",N434=""),"",SUM(LARGE(K434:N434,{1;2;3})))))</f>
        <v/>
      </c>
      <c r="P434" s="140" t="str">
        <f t="shared" si="89"/>
        <v/>
      </c>
      <c r="Q434" s="112"/>
      <c r="R434" s="114"/>
      <c r="S434" s="114"/>
      <c r="T434" s="114"/>
      <c r="U434" s="19" t="str" cm="1">
        <f t="array" ref="U434">IF(Q434="","",IF($U$11="Bester",LARGE(Q434:T434,1),IF(AND(S434="",T434=""),"",SUM(LARGE(Q434:T434,{1;2;3})))))</f>
        <v/>
      </c>
      <c r="V434" s="140" t="str">
        <f t="shared" si="90"/>
        <v/>
      </c>
      <c r="W434" s="17"/>
      <c r="X434" s="140" t="str">
        <f t="shared" si="91"/>
        <v/>
      </c>
      <c r="Y434" s="21"/>
      <c r="Z434" s="26" t="str">
        <f t="shared" si="84"/>
        <v/>
      </c>
      <c r="AA434" s="27" t="str">
        <f t="shared" si="85"/>
        <v/>
      </c>
      <c r="AB434" s="27" t="str">
        <f t="shared" si="86"/>
        <v/>
      </c>
      <c r="AC434" s="25" t="str">
        <f t="shared" si="92"/>
        <v/>
      </c>
      <c r="AD434" s="19" t="str">
        <f t="shared" si="93"/>
        <v/>
      </c>
      <c r="AE434" s="142" t="str">
        <f t="shared" si="94"/>
        <v/>
      </c>
      <c r="AF434" s="28" t="str">
        <f t="shared" si="95"/>
        <v/>
      </c>
      <c r="AG434" s="29" t="str">
        <f t="shared" si="96"/>
        <v/>
      </c>
      <c r="AH434" s="30" t="str">
        <f t="shared" si="97"/>
        <v/>
      </c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  <c r="AV434" s="6"/>
      <c r="AW434" s="6"/>
    </row>
    <row r="435" spans="2:49" ht="18" customHeight="1" x14ac:dyDescent="0.2">
      <c r="B435" s="106">
        <v>424</v>
      </c>
      <c r="C435" s="153"/>
      <c r="D435" s="184"/>
      <c r="E435" s="184"/>
      <c r="F435" s="184"/>
      <c r="G435" s="165" t="str">
        <f t="shared" si="87"/>
        <v/>
      </c>
      <c r="H435" s="48"/>
      <c r="I435" s="17"/>
      <c r="J435" s="140" t="str">
        <f t="shared" si="88"/>
        <v/>
      </c>
      <c r="K435" s="112"/>
      <c r="L435" s="114"/>
      <c r="M435" s="114"/>
      <c r="N435" s="114"/>
      <c r="O435" s="18" t="str" cm="1">
        <f t="array" ref="O435">IF(K435="","",IF($O$11="Bester",LARGE(K435:N435,1),IF(AND(M435="",N435=""),"",SUM(LARGE(K435:N435,{1;2;3})))))</f>
        <v/>
      </c>
      <c r="P435" s="140" t="str">
        <f t="shared" si="89"/>
        <v/>
      </c>
      <c r="Q435" s="112"/>
      <c r="R435" s="114"/>
      <c r="S435" s="114"/>
      <c r="T435" s="114"/>
      <c r="U435" s="19" t="str" cm="1">
        <f t="array" ref="U435">IF(Q435="","",IF($U$11="Bester",LARGE(Q435:T435,1),IF(AND(S435="",T435=""),"",SUM(LARGE(Q435:T435,{1;2;3})))))</f>
        <v/>
      </c>
      <c r="V435" s="140" t="str">
        <f t="shared" si="90"/>
        <v/>
      </c>
      <c r="W435" s="17"/>
      <c r="X435" s="140" t="str">
        <f t="shared" si="91"/>
        <v/>
      </c>
      <c r="Y435" s="21"/>
      <c r="Z435" s="26" t="str">
        <f t="shared" si="84"/>
        <v/>
      </c>
      <c r="AA435" s="27" t="str">
        <f t="shared" si="85"/>
        <v/>
      </c>
      <c r="AB435" s="27" t="str">
        <f t="shared" si="86"/>
        <v/>
      </c>
      <c r="AC435" s="25" t="str">
        <f t="shared" si="92"/>
        <v/>
      </c>
      <c r="AD435" s="19" t="str">
        <f t="shared" si="93"/>
        <v/>
      </c>
      <c r="AE435" s="142" t="str">
        <f t="shared" si="94"/>
        <v/>
      </c>
      <c r="AF435" s="28" t="str">
        <f t="shared" si="95"/>
        <v/>
      </c>
      <c r="AG435" s="29" t="str">
        <f t="shared" si="96"/>
        <v/>
      </c>
      <c r="AH435" s="30" t="str">
        <f t="shared" si="97"/>
        <v/>
      </c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  <c r="AV435" s="6"/>
      <c r="AW435" s="6"/>
    </row>
    <row r="436" spans="2:49" ht="18" customHeight="1" x14ac:dyDescent="0.2">
      <c r="B436" s="106">
        <v>425</v>
      </c>
      <c r="C436" s="153"/>
      <c r="D436" s="184"/>
      <c r="E436" s="184"/>
      <c r="F436" s="184"/>
      <c r="G436" s="165" t="str">
        <f t="shared" si="87"/>
        <v/>
      </c>
      <c r="H436" s="48"/>
      <c r="I436" s="17"/>
      <c r="J436" s="140" t="str">
        <f t="shared" si="88"/>
        <v/>
      </c>
      <c r="K436" s="112"/>
      <c r="L436" s="114"/>
      <c r="M436" s="114"/>
      <c r="N436" s="114"/>
      <c r="O436" s="18" t="str" cm="1">
        <f t="array" ref="O436">IF(K436="","",IF($O$11="Bester",LARGE(K436:N436,1),IF(AND(M436="",N436=""),"",SUM(LARGE(K436:N436,{1;2;3})))))</f>
        <v/>
      </c>
      <c r="P436" s="140" t="str">
        <f t="shared" si="89"/>
        <v/>
      </c>
      <c r="Q436" s="112"/>
      <c r="R436" s="114"/>
      <c r="S436" s="114"/>
      <c r="T436" s="114"/>
      <c r="U436" s="19" t="str" cm="1">
        <f t="array" ref="U436">IF(Q436="","",IF($U$11="Bester",LARGE(Q436:T436,1),IF(AND(S436="",T436=""),"",SUM(LARGE(Q436:T436,{1;2;3})))))</f>
        <v/>
      </c>
      <c r="V436" s="140" t="str">
        <f t="shared" si="90"/>
        <v/>
      </c>
      <c r="W436" s="17"/>
      <c r="X436" s="140" t="str">
        <f t="shared" si="91"/>
        <v/>
      </c>
      <c r="Y436" s="21"/>
      <c r="Z436" s="26" t="str">
        <f t="shared" si="84"/>
        <v/>
      </c>
      <c r="AA436" s="27" t="str">
        <f t="shared" si="85"/>
        <v/>
      </c>
      <c r="AB436" s="27" t="str">
        <f t="shared" si="86"/>
        <v/>
      </c>
      <c r="AC436" s="25" t="str">
        <f t="shared" si="92"/>
        <v/>
      </c>
      <c r="AD436" s="19" t="str">
        <f t="shared" si="93"/>
        <v/>
      </c>
      <c r="AE436" s="142" t="str">
        <f t="shared" si="94"/>
        <v/>
      </c>
      <c r="AF436" s="28" t="str">
        <f t="shared" si="95"/>
        <v/>
      </c>
      <c r="AG436" s="29" t="str">
        <f t="shared" si="96"/>
        <v/>
      </c>
      <c r="AH436" s="30" t="str">
        <f t="shared" si="97"/>
        <v/>
      </c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  <c r="AV436" s="6"/>
      <c r="AW436" s="6"/>
    </row>
    <row r="437" spans="2:49" ht="18" customHeight="1" x14ac:dyDescent="0.2">
      <c r="B437" s="106">
        <v>426</v>
      </c>
      <c r="C437" s="153"/>
      <c r="D437" s="184"/>
      <c r="E437" s="184"/>
      <c r="F437" s="184"/>
      <c r="G437" s="165" t="str">
        <f t="shared" si="87"/>
        <v/>
      </c>
      <c r="H437" s="48"/>
      <c r="I437" s="17"/>
      <c r="J437" s="140" t="str">
        <f t="shared" si="88"/>
        <v/>
      </c>
      <c r="K437" s="112"/>
      <c r="L437" s="114"/>
      <c r="M437" s="114"/>
      <c r="N437" s="114"/>
      <c r="O437" s="18" t="str" cm="1">
        <f t="array" ref="O437">IF(K437="","",IF($O$11="Bester",LARGE(K437:N437,1),IF(AND(M437="",N437=""),"",SUM(LARGE(K437:N437,{1;2;3})))))</f>
        <v/>
      </c>
      <c r="P437" s="140" t="str">
        <f t="shared" si="89"/>
        <v/>
      </c>
      <c r="Q437" s="112"/>
      <c r="R437" s="114"/>
      <c r="S437" s="114"/>
      <c r="T437" s="114"/>
      <c r="U437" s="19" t="str" cm="1">
        <f t="array" ref="U437">IF(Q437="","",IF($U$11="Bester",LARGE(Q437:T437,1),IF(AND(S437="",T437=""),"",SUM(LARGE(Q437:T437,{1;2;3})))))</f>
        <v/>
      </c>
      <c r="V437" s="140" t="str">
        <f t="shared" si="90"/>
        <v/>
      </c>
      <c r="W437" s="17"/>
      <c r="X437" s="140" t="str">
        <f t="shared" si="91"/>
        <v/>
      </c>
      <c r="Y437" s="21"/>
      <c r="Z437" s="26" t="str">
        <f t="shared" si="84"/>
        <v/>
      </c>
      <c r="AA437" s="27" t="str">
        <f t="shared" si="85"/>
        <v/>
      </c>
      <c r="AB437" s="27" t="str">
        <f t="shared" si="86"/>
        <v/>
      </c>
      <c r="AC437" s="25" t="str">
        <f t="shared" si="92"/>
        <v/>
      </c>
      <c r="AD437" s="19" t="str">
        <f t="shared" si="93"/>
        <v/>
      </c>
      <c r="AE437" s="142" t="str">
        <f t="shared" si="94"/>
        <v/>
      </c>
      <c r="AF437" s="28" t="str">
        <f t="shared" si="95"/>
        <v/>
      </c>
      <c r="AG437" s="29" t="str">
        <f t="shared" si="96"/>
        <v/>
      </c>
      <c r="AH437" s="30" t="str">
        <f t="shared" si="97"/>
        <v/>
      </c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  <c r="AV437" s="6"/>
      <c r="AW437" s="6"/>
    </row>
    <row r="438" spans="2:49" ht="18" customHeight="1" x14ac:dyDescent="0.2">
      <c r="B438" s="106">
        <v>427</v>
      </c>
      <c r="C438" s="153"/>
      <c r="D438" s="184"/>
      <c r="E438" s="184"/>
      <c r="F438" s="184"/>
      <c r="G438" s="165" t="str">
        <f t="shared" si="87"/>
        <v/>
      </c>
      <c r="H438" s="48"/>
      <c r="I438" s="17"/>
      <c r="J438" s="140" t="str">
        <f t="shared" si="88"/>
        <v/>
      </c>
      <c r="K438" s="112"/>
      <c r="L438" s="114"/>
      <c r="M438" s="114"/>
      <c r="N438" s="114"/>
      <c r="O438" s="18" t="str" cm="1">
        <f t="array" ref="O438">IF(K438="","",IF($O$11="Bester",LARGE(K438:N438,1),IF(AND(M438="",N438=""),"",SUM(LARGE(K438:N438,{1;2;3})))))</f>
        <v/>
      </c>
      <c r="P438" s="140" t="str">
        <f t="shared" si="89"/>
        <v/>
      </c>
      <c r="Q438" s="112"/>
      <c r="R438" s="114"/>
      <c r="S438" s="114"/>
      <c r="T438" s="114"/>
      <c r="U438" s="19" t="str" cm="1">
        <f t="array" ref="U438">IF(Q438="","",IF($U$11="Bester",LARGE(Q438:T438,1),IF(AND(S438="",T438=""),"",SUM(LARGE(Q438:T438,{1;2;3})))))</f>
        <v/>
      </c>
      <c r="V438" s="140" t="str">
        <f t="shared" si="90"/>
        <v/>
      </c>
      <c r="W438" s="17"/>
      <c r="X438" s="140" t="str">
        <f t="shared" si="91"/>
        <v/>
      </c>
      <c r="Y438" s="21"/>
      <c r="Z438" s="26" t="str">
        <f t="shared" si="84"/>
        <v/>
      </c>
      <c r="AA438" s="27" t="str">
        <f t="shared" si="85"/>
        <v/>
      </c>
      <c r="AB438" s="27" t="str">
        <f t="shared" si="86"/>
        <v/>
      </c>
      <c r="AC438" s="25" t="str">
        <f t="shared" si="92"/>
        <v/>
      </c>
      <c r="AD438" s="19" t="str">
        <f t="shared" si="93"/>
        <v/>
      </c>
      <c r="AE438" s="142" t="str">
        <f t="shared" si="94"/>
        <v/>
      </c>
      <c r="AF438" s="28" t="str">
        <f t="shared" si="95"/>
        <v/>
      </c>
      <c r="AG438" s="29" t="str">
        <f t="shared" si="96"/>
        <v/>
      </c>
      <c r="AH438" s="30" t="str">
        <f t="shared" si="97"/>
        <v/>
      </c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  <c r="AV438" s="6"/>
      <c r="AW438" s="6"/>
    </row>
    <row r="439" spans="2:49" ht="18" customHeight="1" x14ac:dyDescent="0.2">
      <c r="B439" s="106">
        <v>428</v>
      </c>
      <c r="C439" s="153"/>
      <c r="D439" s="184"/>
      <c r="E439" s="184"/>
      <c r="F439" s="184"/>
      <c r="G439" s="165" t="str">
        <f t="shared" si="87"/>
        <v/>
      </c>
      <c r="H439" s="48"/>
      <c r="I439" s="17"/>
      <c r="J439" s="140" t="str">
        <f t="shared" si="88"/>
        <v/>
      </c>
      <c r="K439" s="112"/>
      <c r="L439" s="114"/>
      <c r="M439" s="114"/>
      <c r="N439" s="114"/>
      <c r="O439" s="18" t="str" cm="1">
        <f t="array" ref="O439">IF(K439="","",IF($O$11="Bester",LARGE(K439:N439,1),IF(AND(M439="",N439=""),"",SUM(LARGE(K439:N439,{1;2;3})))))</f>
        <v/>
      </c>
      <c r="P439" s="140" t="str">
        <f t="shared" si="89"/>
        <v/>
      </c>
      <c r="Q439" s="112"/>
      <c r="R439" s="114"/>
      <c r="S439" s="114"/>
      <c r="T439" s="114"/>
      <c r="U439" s="19" t="str" cm="1">
        <f t="array" ref="U439">IF(Q439="","",IF($U$11="Bester",LARGE(Q439:T439,1),IF(AND(S439="",T439=""),"",SUM(LARGE(Q439:T439,{1;2;3})))))</f>
        <v/>
      </c>
      <c r="V439" s="140" t="str">
        <f t="shared" si="90"/>
        <v/>
      </c>
      <c r="W439" s="17"/>
      <c r="X439" s="140" t="str">
        <f t="shared" si="91"/>
        <v/>
      </c>
      <c r="Y439" s="21"/>
      <c r="Z439" s="26" t="str">
        <f t="shared" si="84"/>
        <v/>
      </c>
      <c r="AA439" s="27" t="str">
        <f t="shared" si="85"/>
        <v/>
      </c>
      <c r="AB439" s="27" t="str">
        <f t="shared" si="86"/>
        <v/>
      </c>
      <c r="AC439" s="25" t="str">
        <f t="shared" si="92"/>
        <v/>
      </c>
      <c r="AD439" s="19" t="str">
        <f t="shared" si="93"/>
        <v/>
      </c>
      <c r="AE439" s="142" t="str">
        <f t="shared" si="94"/>
        <v/>
      </c>
      <c r="AF439" s="28" t="str">
        <f t="shared" si="95"/>
        <v/>
      </c>
      <c r="AG439" s="29" t="str">
        <f t="shared" si="96"/>
        <v/>
      </c>
      <c r="AH439" s="30" t="str">
        <f t="shared" si="97"/>
        <v/>
      </c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  <c r="AV439" s="6"/>
      <c r="AW439" s="6"/>
    </row>
    <row r="440" spans="2:49" ht="18" customHeight="1" x14ac:dyDescent="0.2">
      <c r="B440" s="106">
        <v>429</v>
      </c>
      <c r="C440" s="153"/>
      <c r="D440" s="184"/>
      <c r="E440" s="184"/>
      <c r="F440" s="184"/>
      <c r="G440" s="165" t="str">
        <f t="shared" si="87"/>
        <v/>
      </c>
      <c r="H440" s="48"/>
      <c r="I440" s="17"/>
      <c r="J440" s="140" t="str">
        <f t="shared" si="88"/>
        <v/>
      </c>
      <c r="K440" s="112"/>
      <c r="L440" s="114"/>
      <c r="M440" s="114"/>
      <c r="N440" s="114"/>
      <c r="O440" s="18" t="str" cm="1">
        <f t="array" ref="O440">IF(K440="","",IF($O$11="Bester",LARGE(K440:N440,1),IF(AND(M440="",N440=""),"",SUM(LARGE(K440:N440,{1;2;3})))))</f>
        <v/>
      </c>
      <c r="P440" s="140" t="str">
        <f t="shared" si="89"/>
        <v/>
      </c>
      <c r="Q440" s="112"/>
      <c r="R440" s="114"/>
      <c r="S440" s="114"/>
      <c r="T440" s="114"/>
      <c r="U440" s="19" t="str" cm="1">
        <f t="array" ref="U440">IF(Q440="","",IF($U$11="Bester",LARGE(Q440:T440,1),IF(AND(S440="",T440=""),"",SUM(LARGE(Q440:T440,{1;2;3})))))</f>
        <v/>
      </c>
      <c r="V440" s="140" t="str">
        <f t="shared" si="90"/>
        <v/>
      </c>
      <c r="W440" s="17"/>
      <c r="X440" s="140" t="str">
        <f t="shared" si="91"/>
        <v/>
      </c>
      <c r="Y440" s="21"/>
      <c r="Z440" s="26" t="str">
        <f t="shared" si="84"/>
        <v/>
      </c>
      <c r="AA440" s="27" t="str">
        <f t="shared" si="85"/>
        <v/>
      </c>
      <c r="AB440" s="27" t="str">
        <f t="shared" si="86"/>
        <v/>
      </c>
      <c r="AC440" s="25" t="str">
        <f t="shared" si="92"/>
        <v/>
      </c>
      <c r="AD440" s="19" t="str">
        <f t="shared" si="93"/>
        <v/>
      </c>
      <c r="AE440" s="142" t="str">
        <f t="shared" si="94"/>
        <v/>
      </c>
      <c r="AF440" s="28" t="str">
        <f t="shared" si="95"/>
        <v/>
      </c>
      <c r="AG440" s="29" t="str">
        <f t="shared" si="96"/>
        <v/>
      </c>
      <c r="AH440" s="30" t="str">
        <f t="shared" si="97"/>
        <v/>
      </c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  <c r="AV440" s="6"/>
      <c r="AW440" s="6"/>
    </row>
    <row r="441" spans="2:49" ht="18" customHeight="1" x14ac:dyDescent="0.2">
      <c r="B441" s="106">
        <v>430</v>
      </c>
      <c r="C441" s="153"/>
      <c r="D441" s="184"/>
      <c r="E441" s="184"/>
      <c r="F441" s="184"/>
      <c r="G441" s="165" t="str">
        <f t="shared" si="87"/>
        <v/>
      </c>
      <c r="H441" s="48"/>
      <c r="I441" s="17"/>
      <c r="J441" s="140" t="str">
        <f t="shared" si="88"/>
        <v/>
      </c>
      <c r="K441" s="112"/>
      <c r="L441" s="114"/>
      <c r="M441" s="114"/>
      <c r="N441" s="114"/>
      <c r="O441" s="18" t="str" cm="1">
        <f t="array" ref="O441">IF(K441="","",IF($O$11="Bester",LARGE(K441:N441,1),IF(AND(M441="",N441=""),"",SUM(LARGE(K441:N441,{1;2;3})))))</f>
        <v/>
      </c>
      <c r="P441" s="140" t="str">
        <f t="shared" si="89"/>
        <v/>
      </c>
      <c r="Q441" s="112"/>
      <c r="R441" s="114"/>
      <c r="S441" s="114"/>
      <c r="T441" s="114"/>
      <c r="U441" s="19" t="str" cm="1">
        <f t="array" ref="U441">IF(Q441="","",IF($U$11="Bester",LARGE(Q441:T441,1),IF(AND(S441="",T441=""),"",SUM(LARGE(Q441:T441,{1;2;3})))))</f>
        <v/>
      </c>
      <c r="V441" s="140" t="str">
        <f t="shared" si="90"/>
        <v/>
      </c>
      <c r="W441" s="17"/>
      <c r="X441" s="140" t="str">
        <f t="shared" si="91"/>
        <v/>
      </c>
      <c r="Y441" s="21"/>
      <c r="Z441" s="26" t="str">
        <f t="shared" si="84"/>
        <v/>
      </c>
      <c r="AA441" s="27" t="str">
        <f t="shared" si="85"/>
        <v/>
      </c>
      <c r="AB441" s="27" t="str">
        <f t="shared" si="86"/>
        <v/>
      </c>
      <c r="AC441" s="25" t="str">
        <f t="shared" si="92"/>
        <v/>
      </c>
      <c r="AD441" s="19" t="str">
        <f t="shared" si="93"/>
        <v/>
      </c>
      <c r="AE441" s="142" t="str">
        <f t="shared" si="94"/>
        <v/>
      </c>
      <c r="AF441" s="28" t="str">
        <f t="shared" si="95"/>
        <v/>
      </c>
      <c r="AG441" s="29" t="str">
        <f t="shared" si="96"/>
        <v/>
      </c>
      <c r="AH441" s="30" t="str">
        <f t="shared" si="97"/>
        <v/>
      </c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  <c r="AV441" s="6"/>
      <c r="AW441" s="6"/>
    </row>
    <row r="442" spans="2:49" ht="18" customHeight="1" x14ac:dyDescent="0.2">
      <c r="B442" s="106">
        <v>431</v>
      </c>
      <c r="C442" s="153"/>
      <c r="D442" s="184"/>
      <c r="E442" s="184"/>
      <c r="F442" s="184"/>
      <c r="G442" s="165" t="str">
        <f t="shared" si="87"/>
        <v/>
      </c>
      <c r="H442" s="48"/>
      <c r="I442" s="17"/>
      <c r="J442" s="140" t="str">
        <f t="shared" si="88"/>
        <v/>
      </c>
      <c r="K442" s="112"/>
      <c r="L442" s="114"/>
      <c r="M442" s="114"/>
      <c r="N442" s="114"/>
      <c r="O442" s="18" t="str" cm="1">
        <f t="array" ref="O442">IF(K442="","",IF($O$11="Bester",LARGE(K442:N442,1),IF(AND(M442="",N442=""),"",SUM(LARGE(K442:N442,{1;2;3})))))</f>
        <v/>
      </c>
      <c r="P442" s="140" t="str">
        <f t="shared" si="89"/>
        <v/>
      </c>
      <c r="Q442" s="112"/>
      <c r="R442" s="114"/>
      <c r="S442" s="114"/>
      <c r="T442" s="114"/>
      <c r="U442" s="19" t="str" cm="1">
        <f t="array" ref="U442">IF(Q442="","",IF($U$11="Bester",LARGE(Q442:T442,1),IF(AND(S442="",T442=""),"",SUM(LARGE(Q442:T442,{1;2;3})))))</f>
        <v/>
      </c>
      <c r="V442" s="140" t="str">
        <f t="shared" si="90"/>
        <v/>
      </c>
      <c r="W442" s="17"/>
      <c r="X442" s="140" t="str">
        <f t="shared" si="91"/>
        <v/>
      </c>
      <c r="Y442" s="21"/>
      <c r="Z442" s="26" t="str">
        <f t="shared" si="84"/>
        <v/>
      </c>
      <c r="AA442" s="27" t="str">
        <f t="shared" si="85"/>
        <v/>
      </c>
      <c r="AB442" s="27" t="str">
        <f t="shared" si="86"/>
        <v/>
      </c>
      <c r="AC442" s="25" t="str">
        <f t="shared" si="92"/>
        <v/>
      </c>
      <c r="AD442" s="19" t="str">
        <f t="shared" si="93"/>
        <v/>
      </c>
      <c r="AE442" s="142" t="str">
        <f t="shared" si="94"/>
        <v/>
      </c>
      <c r="AF442" s="28" t="str">
        <f t="shared" si="95"/>
        <v/>
      </c>
      <c r="AG442" s="29" t="str">
        <f t="shared" si="96"/>
        <v/>
      </c>
      <c r="AH442" s="30" t="str">
        <f t="shared" si="97"/>
        <v/>
      </c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  <c r="AV442" s="6"/>
      <c r="AW442" s="6"/>
    </row>
    <row r="443" spans="2:49" ht="18" customHeight="1" x14ac:dyDescent="0.2">
      <c r="B443" s="106">
        <v>432</v>
      </c>
      <c r="C443" s="153"/>
      <c r="D443" s="184"/>
      <c r="E443" s="184"/>
      <c r="F443" s="184"/>
      <c r="G443" s="165" t="str">
        <f t="shared" si="87"/>
        <v/>
      </c>
      <c r="H443" s="48"/>
      <c r="I443" s="17"/>
      <c r="J443" s="140" t="str">
        <f t="shared" si="88"/>
        <v/>
      </c>
      <c r="K443" s="112"/>
      <c r="L443" s="114"/>
      <c r="M443" s="114"/>
      <c r="N443" s="114"/>
      <c r="O443" s="18" t="str" cm="1">
        <f t="array" ref="O443">IF(K443="","",IF($O$11="Bester",LARGE(K443:N443,1),IF(AND(M443="",N443=""),"",SUM(LARGE(K443:N443,{1;2;3})))))</f>
        <v/>
      </c>
      <c r="P443" s="140" t="str">
        <f t="shared" si="89"/>
        <v/>
      </c>
      <c r="Q443" s="112"/>
      <c r="R443" s="114"/>
      <c r="S443" s="114"/>
      <c r="T443" s="114"/>
      <c r="U443" s="19" t="str" cm="1">
        <f t="array" ref="U443">IF(Q443="","",IF($U$11="Bester",LARGE(Q443:T443,1),IF(AND(S443="",T443=""),"",SUM(LARGE(Q443:T443,{1;2;3})))))</f>
        <v/>
      </c>
      <c r="V443" s="140" t="str">
        <f t="shared" si="90"/>
        <v/>
      </c>
      <c r="W443" s="17"/>
      <c r="X443" s="140" t="str">
        <f t="shared" si="91"/>
        <v/>
      </c>
      <c r="Y443" s="21"/>
      <c r="Z443" s="26" t="str">
        <f t="shared" si="84"/>
        <v/>
      </c>
      <c r="AA443" s="27" t="str">
        <f t="shared" si="85"/>
        <v/>
      </c>
      <c r="AB443" s="27" t="str">
        <f t="shared" si="86"/>
        <v/>
      </c>
      <c r="AC443" s="25" t="str">
        <f t="shared" si="92"/>
        <v/>
      </c>
      <c r="AD443" s="19" t="str">
        <f t="shared" si="93"/>
        <v/>
      </c>
      <c r="AE443" s="142" t="str">
        <f t="shared" si="94"/>
        <v/>
      </c>
      <c r="AF443" s="28" t="str">
        <f t="shared" si="95"/>
        <v/>
      </c>
      <c r="AG443" s="29" t="str">
        <f t="shared" si="96"/>
        <v/>
      </c>
      <c r="AH443" s="30" t="str">
        <f t="shared" si="97"/>
        <v/>
      </c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  <c r="AV443" s="6"/>
      <c r="AW443" s="6"/>
    </row>
    <row r="444" spans="2:49" ht="18" customHeight="1" x14ac:dyDescent="0.2">
      <c r="B444" s="106">
        <v>433</v>
      </c>
      <c r="C444" s="153"/>
      <c r="D444" s="184"/>
      <c r="E444" s="184"/>
      <c r="F444" s="184"/>
      <c r="G444" s="165" t="str">
        <f t="shared" si="87"/>
        <v/>
      </c>
      <c r="H444" s="48"/>
      <c r="I444" s="17"/>
      <c r="J444" s="140" t="str">
        <f t="shared" si="88"/>
        <v/>
      </c>
      <c r="K444" s="112"/>
      <c r="L444" s="114"/>
      <c r="M444" s="114"/>
      <c r="N444" s="114"/>
      <c r="O444" s="18" t="str" cm="1">
        <f t="array" ref="O444">IF(K444="","",IF($O$11="Bester",LARGE(K444:N444,1),IF(AND(M444="",N444=""),"",SUM(LARGE(K444:N444,{1;2;3})))))</f>
        <v/>
      </c>
      <c r="P444" s="140" t="str">
        <f t="shared" si="89"/>
        <v/>
      </c>
      <c r="Q444" s="112"/>
      <c r="R444" s="114"/>
      <c r="S444" s="114"/>
      <c r="T444" s="114"/>
      <c r="U444" s="19" t="str" cm="1">
        <f t="array" ref="U444">IF(Q444="","",IF($U$11="Bester",LARGE(Q444:T444,1),IF(AND(S444="",T444=""),"",SUM(LARGE(Q444:T444,{1;2;3})))))</f>
        <v/>
      </c>
      <c r="V444" s="140" t="str">
        <f t="shared" si="90"/>
        <v/>
      </c>
      <c r="W444" s="17"/>
      <c r="X444" s="140" t="str">
        <f t="shared" si="91"/>
        <v/>
      </c>
      <c r="Y444" s="21"/>
      <c r="Z444" s="26" t="str">
        <f t="shared" si="84"/>
        <v/>
      </c>
      <c r="AA444" s="27" t="str">
        <f t="shared" si="85"/>
        <v/>
      </c>
      <c r="AB444" s="27" t="str">
        <f t="shared" si="86"/>
        <v/>
      </c>
      <c r="AC444" s="25" t="str">
        <f t="shared" si="92"/>
        <v/>
      </c>
      <c r="AD444" s="19" t="str">
        <f t="shared" si="93"/>
        <v/>
      </c>
      <c r="AE444" s="142" t="str">
        <f t="shared" si="94"/>
        <v/>
      </c>
      <c r="AF444" s="28" t="str">
        <f t="shared" si="95"/>
        <v/>
      </c>
      <c r="AG444" s="29" t="str">
        <f t="shared" si="96"/>
        <v/>
      </c>
      <c r="AH444" s="30" t="str">
        <f t="shared" si="97"/>
        <v/>
      </c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  <c r="AV444" s="6"/>
      <c r="AW444" s="6"/>
    </row>
    <row r="445" spans="2:49" ht="18" customHeight="1" x14ac:dyDescent="0.2">
      <c r="B445" s="106">
        <v>434</v>
      </c>
      <c r="C445" s="153"/>
      <c r="D445" s="184"/>
      <c r="E445" s="184"/>
      <c r="F445" s="184"/>
      <c r="G445" s="165" t="str">
        <f t="shared" si="87"/>
        <v/>
      </c>
      <c r="H445" s="48"/>
      <c r="I445" s="17"/>
      <c r="J445" s="140" t="str">
        <f t="shared" si="88"/>
        <v/>
      </c>
      <c r="K445" s="112"/>
      <c r="L445" s="114"/>
      <c r="M445" s="114"/>
      <c r="N445" s="114"/>
      <c r="O445" s="18" t="str" cm="1">
        <f t="array" ref="O445">IF(K445="","",IF($O$11="Bester",LARGE(K445:N445,1),IF(AND(M445="",N445=""),"",SUM(LARGE(K445:N445,{1;2;3})))))</f>
        <v/>
      </c>
      <c r="P445" s="140" t="str">
        <f t="shared" si="89"/>
        <v/>
      </c>
      <c r="Q445" s="112"/>
      <c r="R445" s="114"/>
      <c r="S445" s="114"/>
      <c r="T445" s="114"/>
      <c r="U445" s="19" t="str" cm="1">
        <f t="array" ref="U445">IF(Q445="","",IF($U$11="Bester",LARGE(Q445:T445,1),IF(AND(S445="",T445=""),"",SUM(LARGE(Q445:T445,{1;2;3})))))</f>
        <v/>
      </c>
      <c r="V445" s="140" t="str">
        <f t="shared" si="90"/>
        <v/>
      </c>
      <c r="W445" s="17"/>
      <c r="X445" s="140" t="str">
        <f t="shared" si="91"/>
        <v/>
      </c>
      <c r="Y445" s="21"/>
      <c r="Z445" s="26" t="str">
        <f t="shared" si="84"/>
        <v/>
      </c>
      <c r="AA445" s="27" t="str">
        <f t="shared" si="85"/>
        <v/>
      </c>
      <c r="AB445" s="27" t="str">
        <f t="shared" si="86"/>
        <v/>
      </c>
      <c r="AC445" s="25" t="str">
        <f t="shared" si="92"/>
        <v/>
      </c>
      <c r="AD445" s="19" t="str">
        <f t="shared" si="93"/>
        <v/>
      </c>
      <c r="AE445" s="142" t="str">
        <f t="shared" si="94"/>
        <v/>
      </c>
      <c r="AF445" s="28" t="str">
        <f t="shared" si="95"/>
        <v/>
      </c>
      <c r="AG445" s="29" t="str">
        <f t="shared" si="96"/>
        <v/>
      </c>
      <c r="AH445" s="30" t="str">
        <f t="shared" si="97"/>
        <v/>
      </c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  <c r="AV445" s="6"/>
      <c r="AW445" s="6"/>
    </row>
    <row r="446" spans="2:49" ht="18" customHeight="1" x14ac:dyDescent="0.2">
      <c r="B446" s="106">
        <v>435</v>
      </c>
      <c r="C446" s="153"/>
      <c r="D446" s="184"/>
      <c r="E446" s="184"/>
      <c r="F446" s="184"/>
      <c r="G446" s="165" t="str">
        <f t="shared" si="87"/>
        <v/>
      </c>
      <c r="H446" s="48"/>
      <c r="I446" s="17"/>
      <c r="J446" s="140" t="str">
        <f t="shared" si="88"/>
        <v/>
      </c>
      <c r="K446" s="112"/>
      <c r="L446" s="114"/>
      <c r="M446" s="114"/>
      <c r="N446" s="114"/>
      <c r="O446" s="18" t="str" cm="1">
        <f t="array" ref="O446">IF(K446="","",IF($O$11="Bester",LARGE(K446:N446,1),IF(AND(M446="",N446=""),"",SUM(LARGE(K446:N446,{1;2;3})))))</f>
        <v/>
      </c>
      <c r="P446" s="140" t="str">
        <f t="shared" si="89"/>
        <v/>
      </c>
      <c r="Q446" s="112"/>
      <c r="R446" s="114"/>
      <c r="S446" s="114"/>
      <c r="T446" s="114"/>
      <c r="U446" s="19" t="str" cm="1">
        <f t="array" ref="U446">IF(Q446="","",IF($U$11="Bester",LARGE(Q446:T446,1),IF(AND(S446="",T446=""),"",SUM(LARGE(Q446:T446,{1;2;3})))))</f>
        <v/>
      </c>
      <c r="V446" s="140" t="str">
        <f t="shared" si="90"/>
        <v/>
      </c>
      <c r="W446" s="17"/>
      <c r="X446" s="140" t="str">
        <f t="shared" si="91"/>
        <v/>
      </c>
      <c r="Y446" s="21"/>
      <c r="Z446" s="26" t="str">
        <f t="shared" si="84"/>
        <v/>
      </c>
      <c r="AA446" s="27" t="str">
        <f t="shared" si="85"/>
        <v/>
      </c>
      <c r="AB446" s="27" t="str">
        <f t="shared" si="86"/>
        <v/>
      </c>
      <c r="AC446" s="25" t="str">
        <f t="shared" si="92"/>
        <v/>
      </c>
      <c r="AD446" s="19" t="str">
        <f t="shared" si="93"/>
        <v/>
      </c>
      <c r="AE446" s="142" t="str">
        <f t="shared" si="94"/>
        <v/>
      </c>
      <c r="AF446" s="28" t="str">
        <f t="shared" si="95"/>
        <v/>
      </c>
      <c r="AG446" s="29" t="str">
        <f t="shared" si="96"/>
        <v/>
      </c>
      <c r="AH446" s="30" t="str">
        <f t="shared" si="97"/>
        <v/>
      </c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  <c r="AV446" s="6"/>
      <c r="AW446" s="6"/>
    </row>
    <row r="447" spans="2:49" ht="18" customHeight="1" x14ac:dyDescent="0.2">
      <c r="B447" s="106">
        <v>436</v>
      </c>
      <c r="C447" s="153"/>
      <c r="D447" s="184"/>
      <c r="E447" s="184"/>
      <c r="F447" s="184"/>
      <c r="G447" s="165" t="str">
        <f t="shared" si="87"/>
        <v/>
      </c>
      <c r="H447" s="48"/>
      <c r="I447" s="17"/>
      <c r="J447" s="140" t="str">
        <f t="shared" si="88"/>
        <v/>
      </c>
      <c r="K447" s="112"/>
      <c r="L447" s="114"/>
      <c r="M447" s="114"/>
      <c r="N447" s="114"/>
      <c r="O447" s="18" t="str" cm="1">
        <f t="array" ref="O447">IF(K447="","",IF($O$11="Bester",LARGE(K447:N447,1),IF(AND(M447="",N447=""),"",SUM(LARGE(K447:N447,{1;2;3})))))</f>
        <v/>
      </c>
      <c r="P447" s="140" t="str">
        <f t="shared" si="89"/>
        <v/>
      </c>
      <c r="Q447" s="112"/>
      <c r="R447" s="114"/>
      <c r="S447" s="114"/>
      <c r="T447" s="114"/>
      <c r="U447" s="19" t="str" cm="1">
        <f t="array" ref="U447">IF(Q447="","",IF($U$11="Bester",LARGE(Q447:T447,1),IF(AND(S447="",T447=""),"",SUM(LARGE(Q447:T447,{1;2;3})))))</f>
        <v/>
      </c>
      <c r="V447" s="140" t="str">
        <f t="shared" si="90"/>
        <v/>
      </c>
      <c r="W447" s="17"/>
      <c r="X447" s="140" t="str">
        <f t="shared" si="91"/>
        <v/>
      </c>
      <c r="Y447" s="21"/>
      <c r="Z447" s="26" t="str">
        <f t="shared" si="84"/>
        <v/>
      </c>
      <c r="AA447" s="27" t="str">
        <f t="shared" si="85"/>
        <v/>
      </c>
      <c r="AB447" s="27" t="str">
        <f t="shared" si="86"/>
        <v/>
      </c>
      <c r="AC447" s="25" t="str">
        <f t="shared" si="92"/>
        <v/>
      </c>
      <c r="AD447" s="19" t="str">
        <f t="shared" si="93"/>
        <v/>
      </c>
      <c r="AE447" s="142" t="str">
        <f t="shared" si="94"/>
        <v/>
      </c>
      <c r="AF447" s="28" t="str">
        <f t="shared" si="95"/>
        <v/>
      </c>
      <c r="AG447" s="29" t="str">
        <f t="shared" si="96"/>
        <v/>
      </c>
      <c r="AH447" s="30" t="str">
        <f t="shared" si="97"/>
        <v/>
      </c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  <c r="AV447" s="6"/>
      <c r="AW447" s="6"/>
    </row>
    <row r="448" spans="2:49" ht="18" customHeight="1" x14ac:dyDescent="0.2">
      <c r="B448" s="106">
        <v>437</v>
      </c>
      <c r="C448" s="153"/>
      <c r="D448" s="184"/>
      <c r="E448" s="184"/>
      <c r="F448" s="184"/>
      <c r="G448" s="165" t="str">
        <f t="shared" si="87"/>
        <v/>
      </c>
      <c r="H448" s="48"/>
      <c r="I448" s="17"/>
      <c r="J448" s="140" t="str">
        <f t="shared" si="88"/>
        <v/>
      </c>
      <c r="K448" s="112"/>
      <c r="L448" s="114"/>
      <c r="M448" s="114"/>
      <c r="N448" s="114"/>
      <c r="O448" s="18" t="str" cm="1">
        <f t="array" ref="O448">IF(K448="","",IF($O$11="Bester",LARGE(K448:N448,1),IF(AND(M448="",N448=""),"",SUM(LARGE(K448:N448,{1;2;3})))))</f>
        <v/>
      </c>
      <c r="P448" s="140" t="str">
        <f t="shared" si="89"/>
        <v/>
      </c>
      <c r="Q448" s="112"/>
      <c r="R448" s="114"/>
      <c r="S448" s="114"/>
      <c r="T448" s="114"/>
      <c r="U448" s="19" t="str" cm="1">
        <f t="array" ref="U448">IF(Q448="","",IF($U$11="Bester",LARGE(Q448:T448,1),IF(AND(S448="",T448=""),"",SUM(LARGE(Q448:T448,{1;2;3})))))</f>
        <v/>
      </c>
      <c r="V448" s="140" t="str">
        <f t="shared" si="90"/>
        <v/>
      </c>
      <c r="W448" s="17"/>
      <c r="X448" s="140" t="str">
        <f t="shared" si="91"/>
        <v/>
      </c>
      <c r="Y448" s="21"/>
      <c r="Z448" s="26" t="str">
        <f t="shared" si="84"/>
        <v/>
      </c>
      <c r="AA448" s="27" t="str">
        <f t="shared" si="85"/>
        <v/>
      </c>
      <c r="AB448" s="27" t="str">
        <f t="shared" si="86"/>
        <v/>
      </c>
      <c r="AC448" s="25" t="str">
        <f t="shared" si="92"/>
        <v/>
      </c>
      <c r="AD448" s="19" t="str">
        <f t="shared" si="93"/>
        <v/>
      </c>
      <c r="AE448" s="142" t="str">
        <f t="shared" si="94"/>
        <v/>
      </c>
      <c r="AF448" s="28" t="str">
        <f t="shared" si="95"/>
        <v/>
      </c>
      <c r="AG448" s="29" t="str">
        <f t="shared" si="96"/>
        <v/>
      </c>
      <c r="AH448" s="30" t="str">
        <f t="shared" si="97"/>
        <v/>
      </c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  <c r="AV448" s="6"/>
      <c r="AW448" s="6"/>
    </row>
    <row r="449" spans="2:49" ht="18" customHeight="1" x14ac:dyDescent="0.2">
      <c r="B449" s="106">
        <v>438</v>
      </c>
      <c r="C449" s="153"/>
      <c r="D449" s="184"/>
      <c r="E449" s="184"/>
      <c r="F449" s="184"/>
      <c r="G449" s="165" t="str">
        <f t="shared" si="87"/>
        <v/>
      </c>
      <c r="H449" s="48"/>
      <c r="I449" s="17"/>
      <c r="J449" s="140" t="str">
        <f t="shared" si="88"/>
        <v/>
      </c>
      <c r="K449" s="112"/>
      <c r="L449" s="114"/>
      <c r="M449" s="114"/>
      <c r="N449" s="114"/>
      <c r="O449" s="18" t="str" cm="1">
        <f t="array" ref="O449">IF(K449="","",IF($O$11="Bester",LARGE(K449:N449,1),IF(AND(M449="",N449=""),"",SUM(LARGE(K449:N449,{1;2;3})))))</f>
        <v/>
      </c>
      <c r="P449" s="140" t="str">
        <f t="shared" si="89"/>
        <v/>
      </c>
      <c r="Q449" s="112"/>
      <c r="R449" s="114"/>
      <c r="S449" s="114"/>
      <c r="T449" s="114"/>
      <c r="U449" s="19" t="str" cm="1">
        <f t="array" ref="U449">IF(Q449="","",IF($U$11="Bester",LARGE(Q449:T449,1),IF(AND(S449="",T449=""),"",SUM(LARGE(Q449:T449,{1;2;3})))))</f>
        <v/>
      </c>
      <c r="V449" s="140" t="str">
        <f t="shared" si="90"/>
        <v/>
      </c>
      <c r="W449" s="17"/>
      <c r="X449" s="140" t="str">
        <f t="shared" si="91"/>
        <v/>
      </c>
      <c r="Y449" s="21"/>
      <c r="Z449" s="26" t="str">
        <f t="shared" si="84"/>
        <v/>
      </c>
      <c r="AA449" s="27" t="str">
        <f t="shared" si="85"/>
        <v/>
      </c>
      <c r="AB449" s="27" t="str">
        <f t="shared" si="86"/>
        <v/>
      </c>
      <c r="AC449" s="25" t="str">
        <f t="shared" si="92"/>
        <v/>
      </c>
      <c r="AD449" s="19" t="str">
        <f t="shared" si="93"/>
        <v/>
      </c>
      <c r="AE449" s="142" t="str">
        <f t="shared" si="94"/>
        <v/>
      </c>
      <c r="AF449" s="28" t="str">
        <f t="shared" si="95"/>
        <v/>
      </c>
      <c r="AG449" s="29" t="str">
        <f t="shared" si="96"/>
        <v/>
      </c>
      <c r="AH449" s="30" t="str">
        <f t="shared" si="97"/>
        <v/>
      </c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  <c r="AV449" s="6"/>
      <c r="AW449" s="6"/>
    </row>
    <row r="450" spans="2:49" ht="18" customHeight="1" x14ac:dyDescent="0.2">
      <c r="B450" s="106">
        <v>439</v>
      </c>
      <c r="C450" s="153"/>
      <c r="D450" s="184"/>
      <c r="E450" s="184"/>
      <c r="F450" s="184"/>
      <c r="G450" s="165" t="str">
        <f t="shared" si="87"/>
        <v/>
      </c>
      <c r="H450" s="48"/>
      <c r="I450" s="17"/>
      <c r="J450" s="140" t="str">
        <f t="shared" si="88"/>
        <v/>
      </c>
      <c r="K450" s="112"/>
      <c r="L450" s="114"/>
      <c r="M450" s="114"/>
      <c r="N450" s="114"/>
      <c r="O450" s="18" t="str" cm="1">
        <f t="array" ref="O450">IF(K450="","",IF($O$11="Bester",LARGE(K450:N450,1),IF(AND(M450="",N450=""),"",SUM(LARGE(K450:N450,{1;2;3})))))</f>
        <v/>
      </c>
      <c r="P450" s="140" t="str">
        <f t="shared" si="89"/>
        <v/>
      </c>
      <c r="Q450" s="112"/>
      <c r="R450" s="114"/>
      <c r="S450" s="114"/>
      <c r="T450" s="114"/>
      <c r="U450" s="19" t="str" cm="1">
        <f t="array" ref="U450">IF(Q450="","",IF($U$11="Bester",LARGE(Q450:T450,1),IF(AND(S450="",T450=""),"",SUM(LARGE(Q450:T450,{1;2;3})))))</f>
        <v/>
      </c>
      <c r="V450" s="140" t="str">
        <f t="shared" si="90"/>
        <v/>
      </c>
      <c r="W450" s="17"/>
      <c r="X450" s="140" t="str">
        <f t="shared" si="91"/>
        <v/>
      </c>
      <c r="Y450" s="21"/>
      <c r="Z450" s="26" t="str">
        <f t="shared" si="84"/>
        <v/>
      </c>
      <c r="AA450" s="27" t="str">
        <f t="shared" si="85"/>
        <v/>
      </c>
      <c r="AB450" s="27" t="str">
        <f t="shared" si="86"/>
        <v/>
      </c>
      <c r="AC450" s="25" t="str">
        <f t="shared" si="92"/>
        <v/>
      </c>
      <c r="AD450" s="19" t="str">
        <f t="shared" si="93"/>
        <v/>
      </c>
      <c r="AE450" s="142" t="str">
        <f t="shared" si="94"/>
        <v/>
      </c>
      <c r="AF450" s="28" t="str">
        <f t="shared" si="95"/>
        <v/>
      </c>
      <c r="AG450" s="29" t="str">
        <f t="shared" si="96"/>
        <v/>
      </c>
      <c r="AH450" s="30" t="str">
        <f t="shared" si="97"/>
        <v/>
      </c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  <c r="AV450" s="6"/>
      <c r="AW450" s="6"/>
    </row>
    <row r="451" spans="2:49" ht="18" customHeight="1" x14ac:dyDescent="0.2">
      <c r="B451" s="106">
        <v>440</v>
      </c>
      <c r="C451" s="153"/>
      <c r="D451" s="184"/>
      <c r="E451" s="184"/>
      <c r="F451" s="184"/>
      <c r="G451" s="165" t="str">
        <f t="shared" si="87"/>
        <v/>
      </c>
      <c r="H451" s="48"/>
      <c r="I451" s="17"/>
      <c r="J451" s="140" t="str">
        <f t="shared" si="88"/>
        <v/>
      </c>
      <c r="K451" s="112"/>
      <c r="L451" s="114"/>
      <c r="M451" s="114"/>
      <c r="N451" s="114"/>
      <c r="O451" s="18" t="str" cm="1">
        <f t="array" ref="O451">IF(K451="","",IF($O$11="Bester",LARGE(K451:N451,1),IF(AND(M451="",N451=""),"",SUM(LARGE(K451:N451,{1;2;3})))))</f>
        <v/>
      </c>
      <c r="P451" s="140" t="str">
        <f t="shared" si="89"/>
        <v/>
      </c>
      <c r="Q451" s="112"/>
      <c r="R451" s="114"/>
      <c r="S451" s="114"/>
      <c r="T451" s="114"/>
      <c r="U451" s="19" t="str" cm="1">
        <f t="array" ref="U451">IF(Q451="","",IF($U$11="Bester",LARGE(Q451:T451,1),IF(AND(S451="",T451=""),"",SUM(LARGE(Q451:T451,{1;2;3})))))</f>
        <v/>
      </c>
      <c r="V451" s="140" t="str">
        <f t="shared" si="90"/>
        <v/>
      </c>
      <c r="W451" s="17"/>
      <c r="X451" s="140" t="str">
        <f t="shared" si="91"/>
        <v/>
      </c>
      <c r="Y451" s="21"/>
      <c r="Z451" s="26" t="str">
        <f t="shared" si="84"/>
        <v/>
      </c>
      <c r="AA451" s="27" t="str">
        <f t="shared" si="85"/>
        <v/>
      </c>
      <c r="AB451" s="27" t="str">
        <f t="shared" si="86"/>
        <v/>
      </c>
      <c r="AC451" s="25" t="str">
        <f t="shared" si="92"/>
        <v/>
      </c>
      <c r="AD451" s="19" t="str">
        <f t="shared" si="93"/>
        <v/>
      </c>
      <c r="AE451" s="142" t="str">
        <f t="shared" si="94"/>
        <v/>
      </c>
      <c r="AF451" s="28" t="str">
        <f t="shared" si="95"/>
        <v/>
      </c>
      <c r="AG451" s="29" t="str">
        <f t="shared" si="96"/>
        <v/>
      </c>
      <c r="AH451" s="30" t="str">
        <f t="shared" si="97"/>
        <v/>
      </c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  <c r="AV451" s="6"/>
      <c r="AW451" s="6"/>
    </row>
    <row r="452" spans="2:49" ht="18" customHeight="1" x14ac:dyDescent="0.2">
      <c r="B452" s="106">
        <v>441</v>
      </c>
      <c r="C452" s="153"/>
      <c r="D452" s="184"/>
      <c r="E452" s="184"/>
      <c r="F452" s="184"/>
      <c r="G452" s="165" t="str">
        <f t="shared" si="87"/>
        <v/>
      </c>
      <c r="H452" s="48"/>
      <c r="I452" s="17"/>
      <c r="J452" s="140" t="str">
        <f t="shared" si="88"/>
        <v/>
      </c>
      <c r="K452" s="112"/>
      <c r="L452" s="114"/>
      <c r="M452" s="114"/>
      <c r="N452" s="114"/>
      <c r="O452" s="18" t="str" cm="1">
        <f t="array" ref="O452">IF(K452="","",IF($O$11="Bester",LARGE(K452:N452,1),IF(AND(M452="",N452=""),"",SUM(LARGE(K452:N452,{1;2;3})))))</f>
        <v/>
      </c>
      <c r="P452" s="140" t="str">
        <f t="shared" si="89"/>
        <v/>
      </c>
      <c r="Q452" s="112"/>
      <c r="R452" s="114"/>
      <c r="S452" s="114"/>
      <c r="T452" s="114"/>
      <c r="U452" s="19" t="str" cm="1">
        <f t="array" ref="U452">IF(Q452="","",IF($U$11="Bester",LARGE(Q452:T452,1),IF(AND(S452="",T452=""),"",SUM(LARGE(Q452:T452,{1;2;3})))))</f>
        <v/>
      </c>
      <c r="V452" s="140" t="str">
        <f t="shared" si="90"/>
        <v/>
      </c>
      <c r="W452" s="17"/>
      <c r="X452" s="140" t="str">
        <f t="shared" si="91"/>
        <v/>
      </c>
      <c r="Y452" s="21"/>
      <c r="Z452" s="26" t="str">
        <f t="shared" si="84"/>
        <v/>
      </c>
      <c r="AA452" s="27" t="str">
        <f t="shared" si="85"/>
        <v/>
      </c>
      <c r="AB452" s="27" t="str">
        <f t="shared" si="86"/>
        <v/>
      </c>
      <c r="AC452" s="25" t="str">
        <f t="shared" si="92"/>
        <v/>
      </c>
      <c r="AD452" s="19" t="str">
        <f t="shared" si="93"/>
        <v/>
      </c>
      <c r="AE452" s="142" t="str">
        <f t="shared" si="94"/>
        <v/>
      </c>
      <c r="AF452" s="28" t="str">
        <f t="shared" si="95"/>
        <v/>
      </c>
      <c r="AG452" s="29" t="str">
        <f t="shared" si="96"/>
        <v/>
      </c>
      <c r="AH452" s="30" t="str">
        <f t="shared" si="97"/>
        <v/>
      </c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  <c r="AV452" s="6"/>
      <c r="AW452" s="6"/>
    </row>
    <row r="453" spans="2:49" ht="18" customHeight="1" x14ac:dyDescent="0.2">
      <c r="B453" s="106">
        <v>442</v>
      </c>
      <c r="C453" s="153"/>
      <c r="D453" s="184"/>
      <c r="E453" s="184"/>
      <c r="F453" s="184"/>
      <c r="G453" s="165" t="str">
        <f t="shared" si="87"/>
        <v/>
      </c>
      <c r="H453" s="48"/>
      <c r="I453" s="17"/>
      <c r="J453" s="140" t="str">
        <f t="shared" si="88"/>
        <v/>
      </c>
      <c r="K453" s="112"/>
      <c r="L453" s="114"/>
      <c r="M453" s="114"/>
      <c r="N453" s="114"/>
      <c r="O453" s="18" t="str" cm="1">
        <f t="array" ref="O453">IF(K453="","",IF($O$11="Bester",LARGE(K453:N453,1),IF(AND(M453="",N453=""),"",SUM(LARGE(K453:N453,{1;2;3})))))</f>
        <v/>
      </c>
      <c r="P453" s="140" t="str">
        <f t="shared" si="89"/>
        <v/>
      </c>
      <c r="Q453" s="112"/>
      <c r="R453" s="114"/>
      <c r="S453" s="114"/>
      <c r="T453" s="114"/>
      <c r="U453" s="19" t="str" cm="1">
        <f t="array" ref="U453">IF(Q453="","",IF($U$11="Bester",LARGE(Q453:T453,1),IF(AND(S453="",T453=""),"",SUM(LARGE(Q453:T453,{1;2;3})))))</f>
        <v/>
      </c>
      <c r="V453" s="140" t="str">
        <f t="shared" si="90"/>
        <v/>
      </c>
      <c r="W453" s="17"/>
      <c r="X453" s="140" t="str">
        <f t="shared" si="91"/>
        <v/>
      </c>
      <c r="Y453" s="21"/>
      <c r="Z453" s="26" t="str">
        <f t="shared" si="84"/>
        <v/>
      </c>
      <c r="AA453" s="27" t="str">
        <f t="shared" si="85"/>
        <v/>
      </c>
      <c r="AB453" s="27" t="str">
        <f t="shared" si="86"/>
        <v/>
      </c>
      <c r="AC453" s="25" t="str">
        <f t="shared" si="92"/>
        <v/>
      </c>
      <c r="AD453" s="19" t="str">
        <f t="shared" si="93"/>
        <v/>
      </c>
      <c r="AE453" s="142" t="str">
        <f t="shared" si="94"/>
        <v/>
      </c>
      <c r="AF453" s="28" t="str">
        <f t="shared" si="95"/>
        <v/>
      </c>
      <c r="AG453" s="29" t="str">
        <f t="shared" si="96"/>
        <v/>
      </c>
      <c r="AH453" s="30" t="str">
        <f t="shared" si="97"/>
        <v/>
      </c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  <c r="AV453" s="6"/>
      <c r="AW453" s="6"/>
    </row>
    <row r="454" spans="2:49" ht="18" customHeight="1" x14ac:dyDescent="0.2">
      <c r="B454" s="106">
        <v>443</v>
      </c>
      <c r="C454" s="153"/>
      <c r="D454" s="184"/>
      <c r="E454" s="184"/>
      <c r="F454" s="184"/>
      <c r="G454" s="165" t="str">
        <f t="shared" si="87"/>
        <v/>
      </c>
      <c r="H454" s="48"/>
      <c r="I454" s="17"/>
      <c r="J454" s="140" t="str">
        <f t="shared" si="88"/>
        <v/>
      </c>
      <c r="K454" s="112"/>
      <c r="L454" s="114"/>
      <c r="M454" s="114"/>
      <c r="N454" s="114"/>
      <c r="O454" s="18" t="str" cm="1">
        <f t="array" ref="O454">IF(K454="","",IF($O$11="Bester",LARGE(K454:N454,1),IF(AND(M454="",N454=""),"",SUM(LARGE(K454:N454,{1;2;3})))))</f>
        <v/>
      </c>
      <c r="P454" s="140" t="str">
        <f t="shared" si="89"/>
        <v/>
      </c>
      <c r="Q454" s="112"/>
      <c r="R454" s="114"/>
      <c r="S454" s="114"/>
      <c r="T454" s="114"/>
      <c r="U454" s="19" t="str" cm="1">
        <f t="array" ref="U454">IF(Q454="","",IF($U$11="Bester",LARGE(Q454:T454,1),IF(AND(S454="",T454=""),"",SUM(LARGE(Q454:T454,{1;2;3})))))</f>
        <v/>
      </c>
      <c r="V454" s="140" t="str">
        <f t="shared" si="90"/>
        <v/>
      </c>
      <c r="W454" s="17"/>
      <c r="X454" s="140" t="str">
        <f t="shared" si="91"/>
        <v/>
      </c>
      <c r="Y454" s="21"/>
      <c r="Z454" s="26" t="str">
        <f t="shared" si="84"/>
        <v/>
      </c>
      <c r="AA454" s="27" t="str">
        <f t="shared" si="85"/>
        <v/>
      </c>
      <c r="AB454" s="27" t="str">
        <f t="shared" si="86"/>
        <v/>
      </c>
      <c r="AC454" s="25" t="str">
        <f t="shared" si="92"/>
        <v/>
      </c>
      <c r="AD454" s="19" t="str">
        <f t="shared" si="93"/>
        <v/>
      </c>
      <c r="AE454" s="142" t="str">
        <f t="shared" si="94"/>
        <v/>
      </c>
      <c r="AF454" s="28" t="str">
        <f t="shared" si="95"/>
        <v/>
      </c>
      <c r="AG454" s="29" t="str">
        <f t="shared" si="96"/>
        <v/>
      </c>
      <c r="AH454" s="30" t="str">
        <f t="shared" si="97"/>
        <v/>
      </c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  <c r="AV454" s="6"/>
      <c r="AW454" s="6"/>
    </row>
    <row r="455" spans="2:49" ht="18" customHeight="1" x14ac:dyDescent="0.2">
      <c r="B455" s="106">
        <v>444</v>
      </c>
      <c r="C455" s="153"/>
      <c r="D455" s="184"/>
      <c r="E455" s="184"/>
      <c r="F455" s="184"/>
      <c r="G455" s="165" t="str">
        <f t="shared" si="87"/>
        <v/>
      </c>
      <c r="H455" s="48"/>
      <c r="I455" s="17"/>
      <c r="J455" s="140" t="str">
        <f t="shared" si="88"/>
        <v/>
      </c>
      <c r="K455" s="112"/>
      <c r="L455" s="114"/>
      <c r="M455" s="114"/>
      <c r="N455" s="114"/>
      <c r="O455" s="18" t="str" cm="1">
        <f t="array" ref="O455">IF(K455="","",IF($O$11="Bester",LARGE(K455:N455,1),IF(AND(M455="",N455=""),"",SUM(LARGE(K455:N455,{1;2;3})))))</f>
        <v/>
      </c>
      <c r="P455" s="140" t="str">
        <f t="shared" si="89"/>
        <v/>
      </c>
      <c r="Q455" s="112"/>
      <c r="R455" s="114"/>
      <c r="S455" s="114"/>
      <c r="T455" s="114"/>
      <c r="U455" s="19" t="str" cm="1">
        <f t="array" ref="U455">IF(Q455="","",IF($U$11="Bester",LARGE(Q455:T455,1),IF(AND(S455="",T455=""),"",SUM(LARGE(Q455:T455,{1;2;3})))))</f>
        <v/>
      </c>
      <c r="V455" s="140" t="str">
        <f t="shared" si="90"/>
        <v/>
      </c>
      <c r="W455" s="17"/>
      <c r="X455" s="140" t="str">
        <f t="shared" si="91"/>
        <v/>
      </c>
      <c r="Y455" s="21"/>
      <c r="Z455" s="26" t="str">
        <f t="shared" si="84"/>
        <v/>
      </c>
      <c r="AA455" s="27" t="str">
        <f t="shared" si="85"/>
        <v/>
      </c>
      <c r="AB455" s="27" t="str">
        <f t="shared" si="86"/>
        <v/>
      </c>
      <c r="AC455" s="25" t="str">
        <f t="shared" si="92"/>
        <v/>
      </c>
      <c r="AD455" s="19" t="str">
        <f t="shared" si="93"/>
        <v/>
      </c>
      <c r="AE455" s="142" t="str">
        <f t="shared" si="94"/>
        <v/>
      </c>
      <c r="AF455" s="28" t="str">
        <f t="shared" si="95"/>
        <v/>
      </c>
      <c r="AG455" s="29" t="str">
        <f t="shared" si="96"/>
        <v/>
      </c>
      <c r="AH455" s="30" t="str">
        <f t="shared" si="97"/>
        <v/>
      </c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  <c r="AV455" s="6"/>
      <c r="AW455" s="6"/>
    </row>
    <row r="456" spans="2:49" ht="18" customHeight="1" x14ac:dyDescent="0.2">
      <c r="B456" s="106">
        <v>445</v>
      </c>
      <c r="C456" s="153"/>
      <c r="D456" s="184"/>
      <c r="E456" s="184"/>
      <c r="F456" s="184"/>
      <c r="G456" s="165" t="str">
        <f t="shared" si="87"/>
        <v/>
      </c>
      <c r="H456" s="48"/>
      <c r="I456" s="17"/>
      <c r="J456" s="140" t="str">
        <f t="shared" si="88"/>
        <v/>
      </c>
      <c r="K456" s="112"/>
      <c r="L456" s="114"/>
      <c r="M456" s="114"/>
      <c r="N456" s="114"/>
      <c r="O456" s="18" t="str" cm="1">
        <f t="array" ref="O456">IF(K456="","",IF($O$11="Bester",LARGE(K456:N456,1),IF(AND(M456="",N456=""),"",SUM(LARGE(K456:N456,{1;2;3})))))</f>
        <v/>
      </c>
      <c r="P456" s="140" t="str">
        <f t="shared" si="89"/>
        <v/>
      </c>
      <c r="Q456" s="112"/>
      <c r="R456" s="114"/>
      <c r="S456" s="114"/>
      <c r="T456" s="114"/>
      <c r="U456" s="19" t="str" cm="1">
        <f t="array" ref="U456">IF(Q456="","",IF($U$11="Bester",LARGE(Q456:T456,1),IF(AND(S456="",T456=""),"",SUM(LARGE(Q456:T456,{1;2;3})))))</f>
        <v/>
      </c>
      <c r="V456" s="140" t="str">
        <f t="shared" si="90"/>
        <v/>
      </c>
      <c r="W456" s="17"/>
      <c r="X456" s="140" t="str">
        <f t="shared" si="91"/>
        <v/>
      </c>
      <c r="Y456" s="21"/>
      <c r="Z456" s="26" t="str">
        <f t="shared" si="84"/>
        <v/>
      </c>
      <c r="AA456" s="27" t="str">
        <f t="shared" si="85"/>
        <v/>
      </c>
      <c r="AB456" s="27" t="str">
        <f t="shared" si="86"/>
        <v/>
      </c>
      <c r="AC456" s="25" t="str">
        <f t="shared" si="92"/>
        <v/>
      </c>
      <c r="AD456" s="19" t="str">
        <f t="shared" si="93"/>
        <v/>
      </c>
      <c r="AE456" s="142" t="str">
        <f t="shared" si="94"/>
        <v/>
      </c>
      <c r="AF456" s="28" t="str">
        <f t="shared" si="95"/>
        <v/>
      </c>
      <c r="AG456" s="29" t="str">
        <f t="shared" si="96"/>
        <v/>
      </c>
      <c r="AH456" s="30" t="str">
        <f t="shared" si="97"/>
        <v/>
      </c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  <c r="AV456" s="6"/>
      <c r="AW456" s="6"/>
    </row>
    <row r="457" spans="2:49" ht="18" customHeight="1" x14ac:dyDescent="0.2">
      <c r="B457" s="106">
        <v>446</v>
      </c>
      <c r="C457" s="153"/>
      <c r="D457" s="184"/>
      <c r="E457" s="184"/>
      <c r="F457" s="184"/>
      <c r="G457" s="165" t="str">
        <f t="shared" si="87"/>
        <v/>
      </c>
      <c r="H457" s="48"/>
      <c r="I457" s="17"/>
      <c r="J457" s="140" t="str">
        <f t="shared" si="88"/>
        <v/>
      </c>
      <c r="K457" s="112"/>
      <c r="L457" s="114"/>
      <c r="M457" s="114"/>
      <c r="N457" s="114"/>
      <c r="O457" s="18" t="str" cm="1">
        <f t="array" ref="O457">IF(K457="","",IF($O$11="Bester",LARGE(K457:N457,1),IF(AND(M457="",N457=""),"",SUM(LARGE(K457:N457,{1;2;3})))))</f>
        <v/>
      </c>
      <c r="P457" s="140" t="str">
        <f t="shared" si="89"/>
        <v/>
      </c>
      <c r="Q457" s="112"/>
      <c r="R457" s="114"/>
      <c r="S457" s="114"/>
      <c r="T457" s="114"/>
      <c r="U457" s="19" t="str" cm="1">
        <f t="array" ref="U457">IF(Q457="","",IF($U$11="Bester",LARGE(Q457:T457,1),IF(AND(S457="",T457=""),"",SUM(LARGE(Q457:T457,{1;2;3})))))</f>
        <v/>
      </c>
      <c r="V457" s="140" t="str">
        <f t="shared" si="90"/>
        <v/>
      </c>
      <c r="W457" s="17"/>
      <c r="X457" s="140" t="str">
        <f t="shared" si="91"/>
        <v/>
      </c>
      <c r="Y457" s="21"/>
      <c r="Z457" s="26" t="str">
        <f t="shared" si="84"/>
        <v/>
      </c>
      <c r="AA457" s="27" t="str">
        <f t="shared" si="85"/>
        <v/>
      </c>
      <c r="AB457" s="27" t="str">
        <f t="shared" si="86"/>
        <v/>
      </c>
      <c r="AC457" s="25" t="str">
        <f t="shared" si="92"/>
        <v/>
      </c>
      <c r="AD457" s="19" t="str">
        <f t="shared" si="93"/>
        <v/>
      </c>
      <c r="AE457" s="142" t="str">
        <f t="shared" si="94"/>
        <v/>
      </c>
      <c r="AF457" s="28" t="str">
        <f t="shared" si="95"/>
        <v/>
      </c>
      <c r="AG457" s="29" t="str">
        <f t="shared" si="96"/>
        <v/>
      </c>
      <c r="AH457" s="30" t="str">
        <f t="shared" si="97"/>
        <v/>
      </c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  <c r="AV457" s="6"/>
      <c r="AW457" s="6"/>
    </row>
    <row r="458" spans="2:49" ht="18" customHeight="1" x14ac:dyDescent="0.2">
      <c r="B458" s="106">
        <v>447</v>
      </c>
      <c r="C458" s="153"/>
      <c r="D458" s="184"/>
      <c r="E458" s="184"/>
      <c r="F458" s="184"/>
      <c r="G458" s="165" t="str">
        <f t="shared" si="87"/>
        <v/>
      </c>
      <c r="H458" s="48"/>
      <c r="I458" s="17"/>
      <c r="J458" s="140" t="str">
        <f t="shared" si="88"/>
        <v/>
      </c>
      <c r="K458" s="112"/>
      <c r="L458" s="114"/>
      <c r="M458" s="114"/>
      <c r="N458" s="114"/>
      <c r="O458" s="18" t="str" cm="1">
        <f t="array" ref="O458">IF(K458="","",IF($O$11="Bester",LARGE(K458:N458,1),IF(AND(M458="",N458=""),"",SUM(LARGE(K458:N458,{1;2;3})))))</f>
        <v/>
      </c>
      <c r="P458" s="140" t="str">
        <f t="shared" si="89"/>
        <v/>
      </c>
      <c r="Q458" s="112"/>
      <c r="R458" s="114"/>
      <c r="S458" s="114"/>
      <c r="T458" s="114"/>
      <c r="U458" s="19" t="str" cm="1">
        <f t="array" ref="U458">IF(Q458="","",IF($U$11="Bester",LARGE(Q458:T458,1),IF(AND(S458="",T458=""),"",SUM(LARGE(Q458:T458,{1;2;3})))))</f>
        <v/>
      </c>
      <c r="V458" s="140" t="str">
        <f t="shared" si="90"/>
        <v/>
      </c>
      <c r="W458" s="17"/>
      <c r="X458" s="140" t="str">
        <f t="shared" si="91"/>
        <v/>
      </c>
      <c r="Y458" s="21"/>
      <c r="Z458" s="26" t="str">
        <f t="shared" si="84"/>
        <v/>
      </c>
      <c r="AA458" s="27" t="str">
        <f t="shared" si="85"/>
        <v/>
      </c>
      <c r="AB458" s="27" t="str">
        <f t="shared" si="86"/>
        <v/>
      </c>
      <c r="AC458" s="25" t="str">
        <f t="shared" si="92"/>
        <v/>
      </c>
      <c r="AD458" s="19" t="str">
        <f t="shared" si="93"/>
        <v/>
      </c>
      <c r="AE458" s="142" t="str">
        <f t="shared" si="94"/>
        <v/>
      </c>
      <c r="AF458" s="28" t="str">
        <f t="shared" si="95"/>
        <v/>
      </c>
      <c r="AG458" s="29" t="str">
        <f t="shared" si="96"/>
        <v/>
      </c>
      <c r="AH458" s="30" t="str">
        <f t="shared" si="97"/>
        <v/>
      </c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  <c r="AV458" s="6"/>
      <c r="AW458" s="6"/>
    </row>
    <row r="459" spans="2:49" ht="18" customHeight="1" x14ac:dyDescent="0.2">
      <c r="B459" s="106">
        <v>448</v>
      </c>
      <c r="C459" s="153"/>
      <c r="D459" s="184"/>
      <c r="E459" s="184"/>
      <c r="F459" s="184"/>
      <c r="G459" s="165" t="str">
        <f t="shared" si="87"/>
        <v/>
      </c>
      <c r="H459" s="48"/>
      <c r="I459" s="17"/>
      <c r="J459" s="140" t="str">
        <f t="shared" si="88"/>
        <v/>
      </c>
      <c r="K459" s="112"/>
      <c r="L459" s="114"/>
      <c r="M459" s="114"/>
      <c r="N459" s="114"/>
      <c r="O459" s="18" t="str" cm="1">
        <f t="array" ref="O459">IF(K459="","",IF($O$11="Bester",LARGE(K459:N459,1),IF(AND(M459="",N459=""),"",SUM(LARGE(K459:N459,{1;2;3})))))</f>
        <v/>
      </c>
      <c r="P459" s="140" t="str">
        <f t="shared" si="89"/>
        <v/>
      </c>
      <c r="Q459" s="112"/>
      <c r="R459" s="114"/>
      <c r="S459" s="114"/>
      <c r="T459" s="114"/>
      <c r="U459" s="19" t="str" cm="1">
        <f t="array" ref="U459">IF(Q459="","",IF($U$11="Bester",LARGE(Q459:T459,1),IF(AND(S459="",T459=""),"",SUM(LARGE(Q459:T459,{1;2;3})))))</f>
        <v/>
      </c>
      <c r="V459" s="140" t="str">
        <f t="shared" si="90"/>
        <v/>
      </c>
      <c r="W459" s="17"/>
      <c r="X459" s="140" t="str">
        <f t="shared" si="91"/>
        <v/>
      </c>
      <c r="Y459" s="21"/>
      <c r="Z459" s="26" t="str">
        <f t="shared" si="84"/>
        <v/>
      </c>
      <c r="AA459" s="27" t="str">
        <f t="shared" si="85"/>
        <v/>
      </c>
      <c r="AB459" s="27" t="str">
        <f t="shared" si="86"/>
        <v/>
      </c>
      <c r="AC459" s="25" t="str">
        <f t="shared" si="92"/>
        <v/>
      </c>
      <c r="AD459" s="19" t="str">
        <f t="shared" si="93"/>
        <v/>
      </c>
      <c r="AE459" s="142" t="str">
        <f t="shared" si="94"/>
        <v/>
      </c>
      <c r="AF459" s="28" t="str">
        <f t="shared" si="95"/>
        <v/>
      </c>
      <c r="AG459" s="29" t="str">
        <f t="shared" si="96"/>
        <v/>
      </c>
      <c r="AH459" s="30" t="str">
        <f t="shared" si="97"/>
        <v/>
      </c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  <c r="AV459" s="6"/>
      <c r="AW459" s="6"/>
    </row>
    <row r="460" spans="2:49" ht="18" customHeight="1" x14ac:dyDescent="0.2">
      <c r="B460" s="106">
        <v>449</v>
      </c>
      <c r="C460" s="153"/>
      <c r="D460" s="184"/>
      <c r="E460" s="184"/>
      <c r="F460" s="184"/>
      <c r="G460" s="165" t="str">
        <f t="shared" si="87"/>
        <v/>
      </c>
      <c r="H460" s="48"/>
      <c r="I460" s="17"/>
      <c r="J460" s="140" t="str">
        <f t="shared" si="88"/>
        <v/>
      </c>
      <c r="K460" s="112"/>
      <c r="L460" s="114"/>
      <c r="M460" s="114"/>
      <c r="N460" s="114"/>
      <c r="O460" s="18" t="str" cm="1">
        <f t="array" ref="O460">IF(K460="","",IF($O$11="Bester",LARGE(K460:N460,1),IF(AND(M460="",N460=""),"",SUM(LARGE(K460:N460,{1;2;3})))))</f>
        <v/>
      </c>
      <c r="P460" s="140" t="str">
        <f t="shared" si="89"/>
        <v/>
      </c>
      <c r="Q460" s="112"/>
      <c r="R460" s="114"/>
      <c r="S460" s="114"/>
      <c r="T460" s="114"/>
      <c r="U460" s="19" t="str" cm="1">
        <f t="array" ref="U460">IF(Q460="","",IF($U$11="Bester",LARGE(Q460:T460,1),IF(AND(S460="",T460=""),"",SUM(LARGE(Q460:T460,{1;2;3})))))</f>
        <v/>
      </c>
      <c r="V460" s="140" t="str">
        <f t="shared" si="90"/>
        <v/>
      </c>
      <c r="W460" s="17"/>
      <c r="X460" s="140" t="str">
        <f t="shared" si="91"/>
        <v/>
      </c>
      <c r="Y460" s="21"/>
      <c r="Z460" s="26" t="str">
        <f t="shared" ref="Z460:Z523" si="98">J460</f>
        <v/>
      </c>
      <c r="AA460" s="27" t="str">
        <f t="shared" ref="AA460:AA523" si="99">P460</f>
        <v/>
      </c>
      <c r="AB460" s="27" t="str">
        <f t="shared" ref="AB460:AB523" si="100">V460</f>
        <v/>
      </c>
      <c r="AC460" s="25" t="str">
        <f t="shared" si="92"/>
        <v/>
      </c>
      <c r="AD460" s="19" t="str">
        <f t="shared" si="93"/>
        <v/>
      </c>
      <c r="AE460" s="142" t="str">
        <f t="shared" si="94"/>
        <v/>
      </c>
      <c r="AF460" s="28" t="str">
        <f t="shared" si="95"/>
        <v/>
      </c>
      <c r="AG460" s="29" t="str">
        <f t="shared" si="96"/>
        <v/>
      </c>
      <c r="AH460" s="30" t="str">
        <f t="shared" si="97"/>
        <v/>
      </c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  <c r="AV460" s="6"/>
      <c r="AW460" s="6"/>
    </row>
    <row r="461" spans="2:49" ht="18" customHeight="1" x14ac:dyDescent="0.2">
      <c r="B461" s="106">
        <v>450</v>
      </c>
      <c r="C461" s="153"/>
      <c r="D461" s="184"/>
      <c r="E461" s="184"/>
      <c r="F461" s="184"/>
      <c r="G461" s="165" t="str">
        <f t="shared" ref="G461:G524" si="101">IF(AE461="","",IF(AE461&lt;AO$12,"Ehren",IF(AND(AE461&gt;=AO$12,AE461&lt;=AQ$12),"Sieger","Teiln.")))</f>
        <v/>
      </c>
      <c r="H461" s="48"/>
      <c r="I461" s="17"/>
      <c r="J461" s="140" t="str">
        <f t="shared" ref="J461:J524" si="102">IF(I461="","",RANK(I461,I$12:I$608,IF($I$11="Zeit",1,IF($I$11="Punkte",0,"Fehler"))))</f>
        <v/>
      </c>
      <c r="K461" s="112"/>
      <c r="L461" s="114"/>
      <c r="M461" s="114"/>
      <c r="N461" s="114"/>
      <c r="O461" s="18" t="str" cm="1">
        <f t="array" ref="O461">IF(K461="","",IF($O$11="Bester",LARGE(K461:N461,1),IF(AND(M461="",N461=""),"",SUM(LARGE(K461:N461,{1;2;3})))))</f>
        <v/>
      </c>
      <c r="P461" s="140" t="str">
        <f t="shared" ref="P461:P524" si="103">IF(O461="","",RANK(O461,O$12:O$608,0))</f>
        <v/>
      </c>
      <c r="Q461" s="112"/>
      <c r="R461" s="114"/>
      <c r="S461" s="114"/>
      <c r="T461" s="114"/>
      <c r="U461" s="19" t="str" cm="1">
        <f t="array" ref="U461">IF(Q461="","",IF($U$11="Bester",LARGE(Q461:T461,1),IF(AND(S461="",T461=""),"",SUM(LARGE(Q461:T461,{1;2;3})))))</f>
        <v/>
      </c>
      <c r="V461" s="140" t="str">
        <f t="shared" ref="V461:V524" si="104">IF(U461="","",RANK(U461,U$12:U$608,0))</f>
        <v/>
      </c>
      <c r="W461" s="17"/>
      <c r="X461" s="140" t="str">
        <f t="shared" ref="X461:X524" si="105">IF(W461="","",RANK(W461,W$12:W$608,IF($W$11="Zeit",1,IF($W$11="Punkte",0,"Fehler"))))</f>
        <v/>
      </c>
      <c r="Y461" s="21"/>
      <c r="Z461" s="26" t="str">
        <f t="shared" si="98"/>
        <v/>
      </c>
      <c r="AA461" s="27" t="str">
        <f t="shared" si="99"/>
        <v/>
      </c>
      <c r="AB461" s="27" t="str">
        <f t="shared" si="100"/>
        <v/>
      </c>
      <c r="AC461" s="25" t="str">
        <f t="shared" ref="AC461:AC524" si="106">X461</f>
        <v/>
      </c>
      <c r="AD461" s="19" t="str">
        <f t="shared" ref="AD461:AD524" si="107">IF(AND(Z461="",AA461="",AB461=""),"",SUM(Z461:AC461))</f>
        <v/>
      </c>
      <c r="AE461" s="142" t="str">
        <f t="shared" ref="AE461:AE524" si="108">IF(OR(AD461="",X461="",V461="",P461="",J461=""),"",RANK(AD461,AD$12:AD$608,1))</f>
        <v/>
      </c>
      <c r="AF461" s="28" t="str">
        <f t="shared" ref="AF461:AF524" si="109">IF(AE461="","",IF(AE461&lt;AO$12,"x",""))</f>
        <v/>
      </c>
      <c r="AG461" s="29" t="str">
        <f t="shared" ref="AG461:AG524" si="110">IF(AE461="","",IF(AND(AE461&gt;=AO$12,AE461&lt;=AQ$12),"x",""))</f>
        <v/>
      </c>
      <c r="AH461" s="30" t="str">
        <f t="shared" ref="AH461:AH524" si="111">IF(AE461="","",IF(AE461&gt;=AO$13,"x",""))</f>
        <v/>
      </c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  <c r="AV461" s="6"/>
      <c r="AW461" s="6"/>
    </row>
    <row r="462" spans="2:49" ht="18" customHeight="1" x14ac:dyDescent="0.2">
      <c r="B462" s="106">
        <v>451</v>
      </c>
      <c r="C462" s="153"/>
      <c r="D462" s="184"/>
      <c r="E462" s="184"/>
      <c r="F462" s="184"/>
      <c r="G462" s="165" t="str">
        <f t="shared" si="101"/>
        <v/>
      </c>
      <c r="H462" s="48"/>
      <c r="I462" s="17"/>
      <c r="J462" s="140" t="str">
        <f t="shared" si="102"/>
        <v/>
      </c>
      <c r="K462" s="112"/>
      <c r="L462" s="114"/>
      <c r="M462" s="114"/>
      <c r="N462" s="114"/>
      <c r="O462" s="18" t="str" cm="1">
        <f t="array" ref="O462">IF(K462="","",IF($O$11="Bester",LARGE(K462:N462,1),IF(AND(M462="",N462=""),"",SUM(LARGE(K462:N462,{1;2;3})))))</f>
        <v/>
      </c>
      <c r="P462" s="140" t="str">
        <f t="shared" si="103"/>
        <v/>
      </c>
      <c r="Q462" s="112"/>
      <c r="R462" s="114"/>
      <c r="S462" s="114"/>
      <c r="T462" s="114"/>
      <c r="U462" s="19" t="str" cm="1">
        <f t="array" ref="U462">IF(Q462="","",IF($U$11="Bester",LARGE(Q462:T462,1),IF(AND(S462="",T462=""),"",SUM(LARGE(Q462:T462,{1;2;3})))))</f>
        <v/>
      </c>
      <c r="V462" s="140" t="str">
        <f t="shared" si="104"/>
        <v/>
      </c>
      <c r="W462" s="17"/>
      <c r="X462" s="140" t="str">
        <f t="shared" si="105"/>
        <v/>
      </c>
      <c r="Y462" s="21"/>
      <c r="Z462" s="26" t="str">
        <f t="shared" si="98"/>
        <v/>
      </c>
      <c r="AA462" s="27" t="str">
        <f t="shared" si="99"/>
        <v/>
      </c>
      <c r="AB462" s="27" t="str">
        <f t="shared" si="100"/>
        <v/>
      </c>
      <c r="AC462" s="25" t="str">
        <f t="shared" si="106"/>
        <v/>
      </c>
      <c r="AD462" s="19" t="str">
        <f t="shared" si="107"/>
        <v/>
      </c>
      <c r="AE462" s="142" t="str">
        <f t="shared" si="108"/>
        <v/>
      </c>
      <c r="AF462" s="28" t="str">
        <f t="shared" si="109"/>
        <v/>
      </c>
      <c r="AG462" s="29" t="str">
        <f t="shared" si="110"/>
        <v/>
      </c>
      <c r="AH462" s="30" t="str">
        <f t="shared" si="111"/>
        <v/>
      </c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  <c r="AV462" s="6"/>
      <c r="AW462" s="6"/>
    </row>
    <row r="463" spans="2:49" ht="18" customHeight="1" x14ac:dyDescent="0.2">
      <c r="B463" s="106">
        <v>452</v>
      </c>
      <c r="C463" s="153"/>
      <c r="D463" s="184"/>
      <c r="E463" s="184"/>
      <c r="F463" s="184"/>
      <c r="G463" s="165" t="str">
        <f t="shared" si="101"/>
        <v/>
      </c>
      <c r="H463" s="48"/>
      <c r="I463" s="17"/>
      <c r="J463" s="140" t="str">
        <f t="shared" si="102"/>
        <v/>
      </c>
      <c r="K463" s="112"/>
      <c r="L463" s="114"/>
      <c r="M463" s="114"/>
      <c r="N463" s="114"/>
      <c r="O463" s="18" t="str" cm="1">
        <f t="array" ref="O463">IF(K463="","",IF($O$11="Bester",LARGE(K463:N463,1),IF(AND(M463="",N463=""),"",SUM(LARGE(K463:N463,{1;2;3})))))</f>
        <v/>
      </c>
      <c r="P463" s="140" t="str">
        <f t="shared" si="103"/>
        <v/>
      </c>
      <c r="Q463" s="112"/>
      <c r="R463" s="114"/>
      <c r="S463" s="114"/>
      <c r="T463" s="114"/>
      <c r="U463" s="19" t="str" cm="1">
        <f t="array" ref="U463">IF(Q463="","",IF($U$11="Bester",LARGE(Q463:T463,1),IF(AND(S463="",T463=""),"",SUM(LARGE(Q463:T463,{1;2;3})))))</f>
        <v/>
      </c>
      <c r="V463" s="140" t="str">
        <f t="shared" si="104"/>
        <v/>
      </c>
      <c r="W463" s="17"/>
      <c r="X463" s="140" t="str">
        <f t="shared" si="105"/>
        <v/>
      </c>
      <c r="Y463" s="21"/>
      <c r="Z463" s="26" t="str">
        <f t="shared" si="98"/>
        <v/>
      </c>
      <c r="AA463" s="27" t="str">
        <f t="shared" si="99"/>
        <v/>
      </c>
      <c r="AB463" s="27" t="str">
        <f t="shared" si="100"/>
        <v/>
      </c>
      <c r="AC463" s="25" t="str">
        <f t="shared" si="106"/>
        <v/>
      </c>
      <c r="AD463" s="19" t="str">
        <f t="shared" si="107"/>
        <v/>
      </c>
      <c r="AE463" s="142" t="str">
        <f t="shared" si="108"/>
        <v/>
      </c>
      <c r="AF463" s="28" t="str">
        <f t="shared" si="109"/>
        <v/>
      </c>
      <c r="AG463" s="29" t="str">
        <f t="shared" si="110"/>
        <v/>
      </c>
      <c r="AH463" s="30" t="str">
        <f t="shared" si="111"/>
        <v/>
      </c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  <c r="AV463" s="6"/>
      <c r="AW463" s="6"/>
    </row>
    <row r="464" spans="2:49" ht="18" customHeight="1" x14ac:dyDescent="0.2">
      <c r="B464" s="106">
        <v>453</v>
      </c>
      <c r="C464" s="153"/>
      <c r="D464" s="184"/>
      <c r="E464" s="184"/>
      <c r="F464" s="184"/>
      <c r="G464" s="165" t="str">
        <f t="shared" si="101"/>
        <v/>
      </c>
      <c r="H464" s="48"/>
      <c r="I464" s="17"/>
      <c r="J464" s="140" t="str">
        <f t="shared" si="102"/>
        <v/>
      </c>
      <c r="K464" s="112"/>
      <c r="L464" s="114"/>
      <c r="M464" s="114"/>
      <c r="N464" s="114"/>
      <c r="O464" s="18" t="str" cm="1">
        <f t="array" ref="O464">IF(K464="","",IF($O$11="Bester",LARGE(K464:N464,1),IF(AND(M464="",N464=""),"",SUM(LARGE(K464:N464,{1;2;3})))))</f>
        <v/>
      </c>
      <c r="P464" s="140" t="str">
        <f t="shared" si="103"/>
        <v/>
      </c>
      <c r="Q464" s="112"/>
      <c r="R464" s="114"/>
      <c r="S464" s="114"/>
      <c r="T464" s="114"/>
      <c r="U464" s="19" t="str" cm="1">
        <f t="array" ref="U464">IF(Q464="","",IF($U$11="Bester",LARGE(Q464:T464,1),IF(AND(S464="",T464=""),"",SUM(LARGE(Q464:T464,{1;2;3})))))</f>
        <v/>
      </c>
      <c r="V464" s="140" t="str">
        <f t="shared" si="104"/>
        <v/>
      </c>
      <c r="W464" s="17"/>
      <c r="X464" s="140" t="str">
        <f t="shared" si="105"/>
        <v/>
      </c>
      <c r="Y464" s="21"/>
      <c r="Z464" s="26" t="str">
        <f t="shared" si="98"/>
        <v/>
      </c>
      <c r="AA464" s="27" t="str">
        <f t="shared" si="99"/>
        <v/>
      </c>
      <c r="AB464" s="27" t="str">
        <f t="shared" si="100"/>
        <v/>
      </c>
      <c r="AC464" s="25" t="str">
        <f t="shared" si="106"/>
        <v/>
      </c>
      <c r="AD464" s="19" t="str">
        <f t="shared" si="107"/>
        <v/>
      </c>
      <c r="AE464" s="142" t="str">
        <f t="shared" si="108"/>
        <v/>
      </c>
      <c r="AF464" s="28" t="str">
        <f t="shared" si="109"/>
        <v/>
      </c>
      <c r="AG464" s="29" t="str">
        <f t="shared" si="110"/>
        <v/>
      </c>
      <c r="AH464" s="30" t="str">
        <f t="shared" si="111"/>
        <v/>
      </c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  <c r="AV464" s="6"/>
      <c r="AW464" s="6"/>
    </row>
    <row r="465" spans="2:49" ht="18" customHeight="1" x14ac:dyDescent="0.2">
      <c r="B465" s="106">
        <v>454</v>
      </c>
      <c r="C465" s="153"/>
      <c r="D465" s="184"/>
      <c r="E465" s="184"/>
      <c r="F465" s="184"/>
      <c r="G465" s="165" t="str">
        <f t="shared" si="101"/>
        <v/>
      </c>
      <c r="H465" s="48"/>
      <c r="I465" s="17"/>
      <c r="J465" s="140" t="str">
        <f t="shared" si="102"/>
        <v/>
      </c>
      <c r="K465" s="112"/>
      <c r="L465" s="114"/>
      <c r="M465" s="114"/>
      <c r="N465" s="114"/>
      <c r="O465" s="18" t="str" cm="1">
        <f t="array" ref="O465">IF(K465="","",IF($O$11="Bester",LARGE(K465:N465,1),IF(AND(M465="",N465=""),"",SUM(LARGE(K465:N465,{1;2;3})))))</f>
        <v/>
      </c>
      <c r="P465" s="140" t="str">
        <f t="shared" si="103"/>
        <v/>
      </c>
      <c r="Q465" s="112"/>
      <c r="R465" s="114"/>
      <c r="S465" s="114"/>
      <c r="T465" s="114"/>
      <c r="U465" s="19" t="str" cm="1">
        <f t="array" ref="U465">IF(Q465="","",IF($U$11="Bester",LARGE(Q465:T465,1),IF(AND(S465="",T465=""),"",SUM(LARGE(Q465:T465,{1;2;3})))))</f>
        <v/>
      </c>
      <c r="V465" s="140" t="str">
        <f t="shared" si="104"/>
        <v/>
      </c>
      <c r="W465" s="17"/>
      <c r="X465" s="140" t="str">
        <f t="shared" si="105"/>
        <v/>
      </c>
      <c r="Y465" s="21"/>
      <c r="Z465" s="26" t="str">
        <f t="shared" si="98"/>
        <v/>
      </c>
      <c r="AA465" s="27" t="str">
        <f t="shared" si="99"/>
        <v/>
      </c>
      <c r="AB465" s="27" t="str">
        <f t="shared" si="100"/>
        <v/>
      </c>
      <c r="AC465" s="25" t="str">
        <f t="shared" si="106"/>
        <v/>
      </c>
      <c r="AD465" s="19" t="str">
        <f t="shared" si="107"/>
        <v/>
      </c>
      <c r="AE465" s="142" t="str">
        <f t="shared" si="108"/>
        <v/>
      </c>
      <c r="AF465" s="28" t="str">
        <f t="shared" si="109"/>
        <v/>
      </c>
      <c r="AG465" s="29" t="str">
        <f t="shared" si="110"/>
        <v/>
      </c>
      <c r="AH465" s="30" t="str">
        <f t="shared" si="111"/>
        <v/>
      </c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  <c r="AV465" s="6"/>
      <c r="AW465" s="6"/>
    </row>
    <row r="466" spans="2:49" ht="18" customHeight="1" x14ac:dyDescent="0.2">
      <c r="B466" s="106">
        <v>455</v>
      </c>
      <c r="C466" s="153"/>
      <c r="D466" s="184"/>
      <c r="E466" s="184"/>
      <c r="F466" s="184"/>
      <c r="G466" s="165" t="str">
        <f t="shared" si="101"/>
        <v/>
      </c>
      <c r="H466" s="48"/>
      <c r="I466" s="17"/>
      <c r="J466" s="140" t="str">
        <f t="shared" si="102"/>
        <v/>
      </c>
      <c r="K466" s="112"/>
      <c r="L466" s="114"/>
      <c r="M466" s="114"/>
      <c r="N466" s="114"/>
      <c r="O466" s="18" t="str" cm="1">
        <f t="array" ref="O466">IF(K466="","",IF($O$11="Bester",LARGE(K466:N466,1),IF(AND(M466="",N466=""),"",SUM(LARGE(K466:N466,{1;2;3})))))</f>
        <v/>
      </c>
      <c r="P466" s="140" t="str">
        <f t="shared" si="103"/>
        <v/>
      </c>
      <c r="Q466" s="112"/>
      <c r="R466" s="114"/>
      <c r="S466" s="114"/>
      <c r="T466" s="114"/>
      <c r="U466" s="19" t="str" cm="1">
        <f t="array" ref="U466">IF(Q466="","",IF($U$11="Bester",LARGE(Q466:T466,1),IF(AND(S466="",T466=""),"",SUM(LARGE(Q466:T466,{1;2;3})))))</f>
        <v/>
      </c>
      <c r="V466" s="140" t="str">
        <f t="shared" si="104"/>
        <v/>
      </c>
      <c r="W466" s="17"/>
      <c r="X466" s="140" t="str">
        <f t="shared" si="105"/>
        <v/>
      </c>
      <c r="Y466" s="21"/>
      <c r="Z466" s="26" t="str">
        <f t="shared" si="98"/>
        <v/>
      </c>
      <c r="AA466" s="27" t="str">
        <f t="shared" si="99"/>
        <v/>
      </c>
      <c r="AB466" s="27" t="str">
        <f t="shared" si="100"/>
        <v/>
      </c>
      <c r="AC466" s="25" t="str">
        <f t="shared" si="106"/>
        <v/>
      </c>
      <c r="AD466" s="19" t="str">
        <f t="shared" si="107"/>
        <v/>
      </c>
      <c r="AE466" s="142" t="str">
        <f t="shared" si="108"/>
        <v/>
      </c>
      <c r="AF466" s="28" t="str">
        <f t="shared" si="109"/>
        <v/>
      </c>
      <c r="AG466" s="29" t="str">
        <f t="shared" si="110"/>
        <v/>
      </c>
      <c r="AH466" s="30" t="str">
        <f t="shared" si="111"/>
        <v/>
      </c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  <c r="AV466" s="6"/>
      <c r="AW466" s="6"/>
    </row>
    <row r="467" spans="2:49" ht="18" customHeight="1" x14ac:dyDescent="0.2">
      <c r="B467" s="106">
        <v>456</v>
      </c>
      <c r="C467" s="153"/>
      <c r="D467" s="184"/>
      <c r="E467" s="184"/>
      <c r="F467" s="184"/>
      <c r="G467" s="165" t="str">
        <f t="shared" si="101"/>
        <v/>
      </c>
      <c r="H467" s="48"/>
      <c r="I467" s="17"/>
      <c r="J467" s="140" t="str">
        <f t="shared" si="102"/>
        <v/>
      </c>
      <c r="K467" s="112"/>
      <c r="L467" s="114"/>
      <c r="M467" s="114"/>
      <c r="N467" s="114"/>
      <c r="O467" s="18" t="str" cm="1">
        <f t="array" ref="O467">IF(K467="","",IF($O$11="Bester",LARGE(K467:N467,1),IF(AND(M467="",N467=""),"",SUM(LARGE(K467:N467,{1;2;3})))))</f>
        <v/>
      </c>
      <c r="P467" s="140" t="str">
        <f t="shared" si="103"/>
        <v/>
      </c>
      <c r="Q467" s="112"/>
      <c r="R467" s="114"/>
      <c r="S467" s="114"/>
      <c r="T467" s="114"/>
      <c r="U467" s="19" t="str" cm="1">
        <f t="array" ref="U467">IF(Q467="","",IF($U$11="Bester",LARGE(Q467:T467,1),IF(AND(S467="",T467=""),"",SUM(LARGE(Q467:T467,{1;2;3})))))</f>
        <v/>
      </c>
      <c r="V467" s="140" t="str">
        <f t="shared" si="104"/>
        <v/>
      </c>
      <c r="W467" s="17"/>
      <c r="X467" s="140" t="str">
        <f t="shared" si="105"/>
        <v/>
      </c>
      <c r="Y467" s="21"/>
      <c r="Z467" s="26" t="str">
        <f t="shared" si="98"/>
        <v/>
      </c>
      <c r="AA467" s="27" t="str">
        <f t="shared" si="99"/>
        <v/>
      </c>
      <c r="AB467" s="27" t="str">
        <f t="shared" si="100"/>
        <v/>
      </c>
      <c r="AC467" s="25" t="str">
        <f t="shared" si="106"/>
        <v/>
      </c>
      <c r="AD467" s="19" t="str">
        <f t="shared" si="107"/>
        <v/>
      </c>
      <c r="AE467" s="142" t="str">
        <f t="shared" si="108"/>
        <v/>
      </c>
      <c r="AF467" s="28" t="str">
        <f t="shared" si="109"/>
        <v/>
      </c>
      <c r="AG467" s="29" t="str">
        <f t="shared" si="110"/>
        <v/>
      </c>
      <c r="AH467" s="30" t="str">
        <f t="shared" si="111"/>
        <v/>
      </c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  <c r="AV467" s="6"/>
      <c r="AW467" s="6"/>
    </row>
    <row r="468" spans="2:49" ht="18" customHeight="1" x14ac:dyDescent="0.2">
      <c r="B468" s="106">
        <v>457</v>
      </c>
      <c r="C468" s="153"/>
      <c r="D468" s="184"/>
      <c r="E468" s="184"/>
      <c r="F468" s="184"/>
      <c r="G468" s="165" t="str">
        <f t="shared" si="101"/>
        <v/>
      </c>
      <c r="H468" s="48"/>
      <c r="I468" s="17"/>
      <c r="J468" s="140" t="str">
        <f t="shared" si="102"/>
        <v/>
      </c>
      <c r="K468" s="112"/>
      <c r="L468" s="114"/>
      <c r="M468" s="114"/>
      <c r="N468" s="114"/>
      <c r="O468" s="18" t="str" cm="1">
        <f t="array" ref="O468">IF(K468="","",IF($O$11="Bester",LARGE(K468:N468,1),IF(AND(M468="",N468=""),"",SUM(LARGE(K468:N468,{1;2;3})))))</f>
        <v/>
      </c>
      <c r="P468" s="140" t="str">
        <f t="shared" si="103"/>
        <v/>
      </c>
      <c r="Q468" s="112"/>
      <c r="R468" s="114"/>
      <c r="S468" s="114"/>
      <c r="T468" s="114"/>
      <c r="U468" s="19" t="str" cm="1">
        <f t="array" ref="U468">IF(Q468="","",IF($U$11="Bester",LARGE(Q468:T468,1),IF(AND(S468="",T468=""),"",SUM(LARGE(Q468:T468,{1;2;3})))))</f>
        <v/>
      </c>
      <c r="V468" s="140" t="str">
        <f t="shared" si="104"/>
        <v/>
      </c>
      <c r="W468" s="17"/>
      <c r="X468" s="140" t="str">
        <f t="shared" si="105"/>
        <v/>
      </c>
      <c r="Y468" s="21"/>
      <c r="Z468" s="26" t="str">
        <f t="shared" si="98"/>
        <v/>
      </c>
      <c r="AA468" s="27" t="str">
        <f t="shared" si="99"/>
        <v/>
      </c>
      <c r="AB468" s="27" t="str">
        <f t="shared" si="100"/>
        <v/>
      </c>
      <c r="AC468" s="25" t="str">
        <f t="shared" si="106"/>
        <v/>
      </c>
      <c r="AD468" s="19" t="str">
        <f t="shared" si="107"/>
        <v/>
      </c>
      <c r="AE468" s="142" t="str">
        <f t="shared" si="108"/>
        <v/>
      </c>
      <c r="AF468" s="28" t="str">
        <f t="shared" si="109"/>
        <v/>
      </c>
      <c r="AG468" s="29" t="str">
        <f t="shared" si="110"/>
        <v/>
      </c>
      <c r="AH468" s="30" t="str">
        <f t="shared" si="111"/>
        <v/>
      </c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  <c r="AV468" s="6"/>
      <c r="AW468" s="6"/>
    </row>
    <row r="469" spans="2:49" ht="18" customHeight="1" x14ac:dyDescent="0.2">
      <c r="B469" s="106">
        <v>458</v>
      </c>
      <c r="C469" s="153"/>
      <c r="D469" s="184"/>
      <c r="E469" s="184"/>
      <c r="F469" s="184"/>
      <c r="G469" s="165" t="str">
        <f t="shared" si="101"/>
        <v/>
      </c>
      <c r="H469" s="48"/>
      <c r="I469" s="17"/>
      <c r="J469" s="140" t="str">
        <f t="shared" si="102"/>
        <v/>
      </c>
      <c r="K469" s="112"/>
      <c r="L469" s="114"/>
      <c r="M469" s="114"/>
      <c r="N469" s="114"/>
      <c r="O469" s="18" t="str" cm="1">
        <f t="array" ref="O469">IF(K469="","",IF($O$11="Bester",LARGE(K469:N469,1),IF(AND(M469="",N469=""),"",SUM(LARGE(K469:N469,{1;2;3})))))</f>
        <v/>
      </c>
      <c r="P469" s="140" t="str">
        <f t="shared" si="103"/>
        <v/>
      </c>
      <c r="Q469" s="112"/>
      <c r="R469" s="114"/>
      <c r="S469" s="114"/>
      <c r="T469" s="114"/>
      <c r="U469" s="19" t="str" cm="1">
        <f t="array" ref="U469">IF(Q469="","",IF($U$11="Bester",LARGE(Q469:T469,1),IF(AND(S469="",T469=""),"",SUM(LARGE(Q469:T469,{1;2;3})))))</f>
        <v/>
      </c>
      <c r="V469" s="140" t="str">
        <f t="shared" si="104"/>
        <v/>
      </c>
      <c r="W469" s="17"/>
      <c r="X469" s="140" t="str">
        <f t="shared" si="105"/>
        <v/>
      </c>
      <c r="Y469" s="21"/>
      <c r="Z469" s="26" t="str">
        <f t="shared" si="98"/>
        <v/>
      </c>
      <c r="AA469" s="27" t="str">
        <f t="shared" si="99"/>
        <v/>
      </c>
      <c r="AB469" s="27" t="str">
        <f t="shared" si="100"/>
        <v/>
      </c>
      <c r="AC469" s="25" t="str">
        <f t="shared" si="106"/>
        <v/>
      </c>
      <c r="AD469" s="19" t="str">
        <f t="shared" si="107"/>
        <v/>
      </c>
      <c r="AE469" s="142" t="str">
        <f t="shared" si="108"/>
        <v/>
      </c>
      <c r="AF469" s="28" t="str">
        <f t="shared" si="109"/>
        <v/>
      </c>
      <c r="AG469" s="29" t="str">
        <f t="shared" si="110"/>
        <v/>
      </c>
      <c r="AH469" s="30" t="str">
        <f t="shared" si="111"/>
        <v/>
      </c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  <c r="AV469" s="6"/>
      <c r="AW469" s="6"/>
    </row>
    <row r="470" spans="2:49" ht="18" customHeight="1" x14ac:dyDescent="0.2">
      <c r="B470" s="106">
        <v>459</v>
      </c>
      <c r="C470" s="153"/>
      <c r="D470" s="184"/>
      <c r="E470" s="184"/>
      <c r="F470" s="184"/>
      <c r="G470" s="165" t="str">
        <f t="shared" si="101"/>
        <v/>
      </c>
      <c r="H470" s="48"/>
      <c r="I470" s="17"/>
      <c r="J470" s="140" t="str">
        <f t="shared" si="102"/>
        <v/>
      </c>
      <c r="K470" s="112"/>
      <c r="L470" s="114"/>
      <c r="M470" s="114"/>
      <c r="N470" s="114"/>
      <c r="O470" s="18" t="str" cm="1">
        <f t="array" ref="O470">IF(K470="","",IF($O$11="Bester",LARGE(K470:N470,1),IF(AND(M470="",N470=""),"",SUM(LARGE(K470:N470,{1;2;3})))))</f>
        <v/>
      </c>
      <c r="P470" s="140" t="str">
        <f t="shared" si="103"/>
        <v/>
      </c>
      <c r="Q470" s="112"/>
      <c r="R470" s="114"/>
      <c r="S470" s="114"/>
      <c r="T470" s="114"/>
      <c r="U470" s="19" t="str" cm="1">
        <f t="array" ref="U470">IF(Q470="","",IF($U$11="Bester",LARGE(Q470:T470,1),IF(AND(S470="",T470=""),"",SUM(LARGE(Q470:T470,{1;2;3})))))</f>
        <v/>
      </c>
      <c r="V470" s="140" t="str">
        <f t="shared" si="104"/>
        <v/>
      </c>
      <c r="W470" s="17"/>
      <c r="X470" s="140" t="str">
        <f t="shared" si="105"/>
        <v/>
      </c>
      <c r="Y470" s="21"/>
      <c r="Z470" s="26" t="str">
        <f t="shared" si="98"/>
        <v/>
      </c>
      <c r="AA470" s="27" t="str">
        <f t="shared" si="99"/>
        <v/>
      </c>
      <c r="AB470" s="27" t="str">
        <f t="shared" si="100"/>
        <v/>
      </c>
      <c r="AC470" s="25" t="str">
        <f t="shared" si="106"/>
        <v/>
      </c>
      <c r="AD470" s="19" t="str">
        <f t="shared" si="107"/>
        <v/>
      </c>
      <c r="AE470" s="142" t="str">
        <f t="shared" si="108"/>
        <v/>
      </c>
      <c r="AF470" s="28" t="str">
        <f t="shared" si="109"/>
        <v/>
      </c>
      <c r="AG470" s="29" t="str">
        <f t="shared" si="110"/>
        <v/>
      </c>
      <c r="AH470" s="30" t="str">
        <f t="shared" si="111"/>
        <v/>
      </c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  <c r="AV470" s="6"/>
      <c r="AW470" s="6"/>
    </row>
    <row r="471" spans="2:49" ht="18" customHeight="1" x14ac:dyDescent="0.2">
      <c r="B471" s="106">
        <v>460</v>
      </c>
      <c r="C471" s="153"/>
      <c r="D471" s="184"/>
      <c r="E471" s="184"/>
      <c r="F471" s="184"/>
      <c r="G471" s="165" t="str">
        <f t="shared" si="101"/>
        <v/>
      </c>
      <c r="H471" s="48"/>
      <c r="I471" s="17"/>
      <c r="J471" s="140" t="str">
        <f t="shared" si="102"/>
        <v/>
      </c>
      <c r="K471" s="112"/>
      <c r="L471" s="114"/>
      <c r="M471" s="114"/>
      <c r="N471" s="114"/>
      <c r="O471" s="18" t="str" cm="1">
        <f t="array" ref="O471">IF(K471="","",IF($O$11="Bester",LARGE(K471:N471,1),IF(AND(M471="",N471=""),"",SUM(LARGE(K471:N471,{1;2;3})))))</f>
        <v/>
      </c>
      <c r="P471" s="140" t="str">
        <f t="shared" si="103"/>
        <v/>
      </c>
      <c r="Q471" s="112"/>
      <c r="R471" s="114"/>
      <c r="S471" s="114"/>
      <c r="T471" s="114"/>
      <c r="U471" s="19" t="str" cm="1">
        <f t="array" ref="U471">IF(Q471="","",IF($U$11="Bester",LARGE(Q471:T471,1),IF(AND(S471="",T471=""),"",SUM(LARGE(Q471:T471,{1;2;3})))))</f>
        <v/>
      </c>
      <c r="V471" s="140" t="str">
        <f t="shared" si="104"/>
        <v/>
      </c>
      <c r="W471" s="17"/>
      <c r="X471" s="140" t="str">
        <f t="shared" si="105"/>
        <v/>
      </c>
      <c r="Y471" s="21"/>
      <c r="Z471" s="26" t="str">
        <f t="shared" si="98"/>
        <v/>
      </c>
      <c r="AA471" s="27" t="str">
        <f t="shared" si="99"/>
        <v/>
      </c>
      <c r="AB471" s="27" t="str">
        <f t="shared" si="100"/>
        <v/>
      </c>
      <c r="AC471" s="25" t="str">
        <f t="shared" si="106"/>
        <v/>
      </c>
      <c r="AD471" s="19" t="str">
        <f t="shared" si="107"/>
        <v/>
      </c>
      <c r="AE471" s="142" t="str">
        <f t="shared" si="108"/>
        <v/>
      </c>
      <c r="AF471" s="28" t="str">
        <f t="shared" si="109"/>
        <v/>
      </c>
      <c r="AG471" s="29" t="str">
        <f t="shared" si="110"/>
        <v/>
      </c>
      <c r="AH471" s="30" t="str">
        <f t="shared" si="111"/>
        <v/>
      </c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  <c r="AV471" s="6"/>
      <c r="AW471" s="6"/>
    </row>
    <row r="472" spans="2:49" ht="18" customHeight="1" x14ac:dyDescent="0.2">
      <c r="B472" s="106">
        <v>461</v>
      </c>
      <c r="C472" s="153"/>
      <c r="D472" s="184"/>
      <c r="E472" s="184"/>
      <c r="F472" s="184"/>
      <c r="G472" s="165" t="str">
        <f t="shared" si="101"/>
        <v/>
      </c>
      <c r="H472" s="48"/>
      <c r="I472" s="17"/>
      <c r="J472" s="140" t="str">
        <f t="shared" si="102"/>
        <v/>
      </c>
      <c r="K472" s="112"/>
      <c r="L472" s="114"/>
      <c r="M472" s="114"/>
      <c r="N472" s="114"/>
      <c r="O472" s="18" t="str" cm="1">
        <f t="array" ref="O472">IF(K472="","",IF($O$11="Bester",LARGE(K472:N472,1),IF(AND(M472="",N472=""),"",SUM(LARGE(K472:N472,{1;2;3})))))</f>
        <v/>
      </c>
      <c r="P472" s="140" t="str">
        <f t="shared" si="103"/>
        <v/>
      </c>
      <c r="Q472" s="112"/>
      <c r="R472" s="114"/>
      <c r="S472" s="114"/>
      <c r="T472" s="114"/>
      <c r="U472" s="19" t="str" cm="1">
        <f t="array" ref="U472">IF(Q472="","",IF($U$11="Bester",LARGE(Q472:T472,1),IF(AND(S472="",T472=""),"",SUM(LARGE(Q472:T472,{1;2;3})))))</f>
        <v/>
      </c>
      <c r="V472" s="140" t="str">
        <f t="shared" si="104"/>
        <v/>
      </c>
      <c r="W472" s="17"/>
      <c r="X472" s="140" t="str">
        <f t="shared" si="105"/>
        <v/>
      </c>
      <c r="Y472" s="21"/>
      <c r="Z472" s="26" t="str">
        <f t="shared" si="98"/>
        <v/>
      </c>
      <c r="AA472" s="27" t="str">
        <f t="shared" si="99"/>
        <v/>
      </c>
      <c r="AB472" s="27" t="str">
        <f t="shared" si="100"/>
        <v/>
      </c>
      <c r="AC472" s="25" t="str">
        <f t="shared" si="106"/>
        <v/>
      </c>
      <c r="AD472" s="19" t="str">
        <f t="shared" si="107"/>
        <v/>
      </c>
      <c r="AE472" s="142" t="str">
        <f t="shared" si="108"/>
        <v/>
      </c>
      <c r="AF472" s="28" t="str">
        <f t="shared" si="109"/>
        <v/>
      </c>
      <c r="AG472" s="29" t="str">
        <f t="shared" si="110"/>
        <v/>
      </c>
      <c r="AH472" s="30" t="str">
        <f t="shared" si="111"/>
        <v/>
      </c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  <c r="AV472" s="6"/>
      <c r="AW472" s="6"/>
    </row>
    <row r="473" spans="2:49" ht="18" customHeight="1" x14ac:dyDescent="0.2">
      <c r="B473" s="106">
        <v>462</v>
      </c>
      <c r="C473" s="153"/>
      <c r="D473" s="184"/>
      <c r="E473" s="184"/>
      <c r="F473" s="184"/>
      <c r="G473" s="165" t="str">
        <f t="shared" si="101"/>
        <v/>
      </c>
      <c r="H473" s="48"/>
      <c r="I473" s="17"/>
      <c r="J473" s="140" t="str">
        <f t="shared" si="102"/>
        <v/>
      </c>
      <c r="K473" s="112"/>
      <c r="L473" s="114"/>
      <c r="M473" s="114"/>
      <c r="N473" s="114"/>
      <c r="O473" s="18" t="str" cm="1">
        <f t="array" ref="O473">IF(K473="","",IF($O$11="Bester",LARGE(K473:N473,1),IF(AND(M473="",N473=""),"",SUM(LARGE(K473:N473,{1;2;3})))))</f>
        <v/>
      </c>
      <c r="P473" s="140" t="str">
        <f t="shared" si="103"/>
        <v/>
      </c>
      <c r="Q473" s="112"/>
      <c r="R473" s="114"/>
      <c r="S473" s="114"/>
      <c r="T473" s="114"/>
      <c r="U473" s="19" t="str" cm="1">
        <f t="array" ref="U473">IF(Q473="","",IF($U$11="Bester",LARGE(Q473:T473,1),IF(AND(S473="",T473=""),"",SUM(LARGE(Q473:T473,{1;2;3})))))</f>
        <v/>
      </c>
      <c r="V473" s="140" t="str">
        <f t="shared" si="104"/>
        <v/>
      </c>
      <c r="W473" s="17"/>
      <c r="X473" s="140" t="str">
        <f t="shared" si="105"/>
        <v/>
      </c>
      <c r="Y473" s="21"/>
      <c r="Z473" s="26" t="str">
        <f t="shared" si="98"/>
        <v/>
      </c>
      <c r="AA473" s="27" t="str">
        <f t="shared" si="99"/>
        <v/>
      </c>
      <c r="AB473" s="27" t="str">
        <f t="shared" si="100"/>
        <v/>
      </c>
      <c r="AC473" s="25" t="str">
        <f t="shared" si="106"/>
        <v/>
      </c>
      <c r="AD473" s="19" t="str">
        <f t="shared" si="107"/>
        <v/>
      </c>
      <c r="AE473" s="142" t="str">
        <f t="shared" si="108"/>
        <v/>
      </c>
      <c r="AF473" s="28" t="str">
        <f t="shared" si="109"/>
        <v/>
      </c>
      <c r="AG473" s="29" t="str">
        <f t="shared" si="110"/>
        <v/>
      </c>
      <c r="AH473" s="30" t="str">
        <f t="shared" si="111"/>
        <v/>
      </c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  <c r="AV473" s="6"/>
      <c r="AW473" s="6"/>
    </row>
    <row r="474" spans="2:49" ht="18" customHeight="1" x14ac:dyDescent="0.2">
      <c r="B474" s="106">
        <v>463</v>
      </c>
      <c r="C474" s="153"/>
      <c r="D474" s="184"/>
      <c r="E474" s="184"/>
      <c r="F474" s="184"/>
      <c r="G474" s="165" t="str">
        <f t="shared" si="101"/>
        <v/>
      </c>
      <c r="H474" s="48"/>
      <c r="I474" s="17"/>
      <c r="J474" s="140" t="str">
        <f t="shared" si="102"/>
        <v/>
      </c>
      <c r="K474" s="112"/>
      <c r="L474" s="114"/>
      <c r="M474" s="114"/>
      <c r="N474" s="114"/>
      <c r="O474" s="18" t="str" cm="1">
        <f t="array" ref="O474">IF(K474="","",IF($O$11="Bester",LARGE(K474:N474,1),IF(AND(M474="",N474=""),"",SUM(LARGE(K474:N474,{1;2;3})))))</f>
        <v/>
      </c>
      <c r="P474" s="140" t="str">
        <f t="shared" si="103"/>
        <v/>
      </c>
      <c r="Q474" s="112"/>
      <c r="R474" s="114"/>
      <c r="S474" s="114"/>
      <c r="T474" s="114"/>
      <c r="U474" s="19" t="str" cm="1">
        <f t="array" ref="U474">IF(Q474="","",IF($U$11="Bester",LARGE(Q474:T474,1),IF(AND(S474="",T474=""),"",SUM(LARGE(Q474:T474,{1;2;3})))))</f>
        <v/>
      </c>
      <c r="V474" s="140" t="str">
        <f t="shared" si="104"/>
        <v/>
      </c>
      <c r="W474" s="17"/>
      <c r="X474" s="140" t="str">
        <f t="shared" si="105"/>
        <v/>
      </c>
      <c r="Y474" s="21"/>
      <c r="Z474" s="26" t="str">
        <f t="shared" si="98"/>
        <v/>
      </c>
      <c r="AA474" s="27" t="str">
        <f t="shared" si="99"/>
        <v/>
      </c>
      <c r="AB474" s="27" t="str">
        <f t="shared" si="100"/>
        <v/>
      </c>
      <c r="AC474" s="25" t="str">
        <f t="shared" si="106"/>
        <v/>
      </c>
      <c r="AD474" s="19" t="str">
        <f t="shared" si="107"/>
        <v/>
      </c>
      <c r="AE474" s="142" t="str">
        <f t="shared" si="108"/>
        <v/>
      </c>
      <c r="AF474" s="28" t="str">
        <f t="shared" si="109"/>
        <v/>
      </c>
      <c r="AG474" s="29" t="str">
        <f t="shared" si="110"/>
        <v/>
      </c>
      <c r="AH474" s="30" t="str">
        <f t="shared" si="111"/>
        <v/>
      </c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  <c r="AV474" s="6"/>
      <c r="AW474" s="6"/>
    </row>
    <row r="475" spans="2:49" ht="18" customHeight="1" x14ac:dyDescent="0.2">
      <c r="B475" s="106">
        <v>464</v>
      </c>
      <c r="C475" s="153"/>
      <c r="D475" s="184"/>
      <c r="E475" s="184"/>
      <c r="F475" s="184"/>
      <c r="G475" s="165" t="str">
        <f t="shared" si="101"/>
        <v/>
      </c>
      <c r="H475" s="48"/>
      <c r="I475" s="17"/>
      <c r="J475" s="140" t="str">
        <f t="shared" si="102"/>
        <v/>
      </c>
      <c r="K475" s="112"/>
      <c r="L475" s="114"/>
      <c r="M475" s="114"/>
      <c r="N475" s="114"/>
      <c r="O475" s="18" t="str" cm="1">
        <f t="array" ref="O475">IF(K475="","",IF($O$11="Bester",LARGE(K475:N475,1),IF(AND(M475="",N475=""),"",SUM(LARGE(K475:N475,{1;2;3})))))</f>
        <v/>
      </c>
      <c r="P475" s="140" t="str">
        <f t="shared" si="103"/>
        <v/>
      </c>
      <c r="Q475" s="112"/>
      <c r="R475" s="114"/>
      <c r="S475" s="114"/>
      <c r="T475" s="114"/>
      <c r="U475" s="19" t="str" cm="1">
        <f t="array" ref="U475">IF(Q475="","",IF($U$11="Bester",LARGE(Q475:T475,1),IF(AND(S475="",T475=""),"",SUM(LARGE(Q475:T475,{1;2;3})))))</f>
        <v/>
      </c>
      <c r="V475" s="140" t="str">
        <f t="shared" si="104"/>
        <v/>
      </c>
      <c r="W475" s="17"/>
      <c r="X475" s="140" t="str">
        <f t="shared" si="105"/>
        <v/>
      </c>
      <c r="Y475" s="21"/>
      <c r="Z475" s="26" t="str">
        <f t="shared" si="98"/>
        <v/>
      </c>
      <c r="AA475" s="27" t="str">
        <f t="shared" si="99"/>
        <v/>
      </c>
      <c r="AB475" s="27" t="str">
        <f t="shared" si="100"/>
        <v/>
      </c>
      <c r="AC475" s="25" t="str">
        <f t="shared" si="106"/>
        <v/>
      </c>
      <c r="AD475" s="19" t="str">
        <f t="shared" si="107"/>
        <v/>
      </c>
      <c r="AE475" s="142" t="str">
        <f t="shared" si="108"/>
        <v/>
      </c>
      <c r="AF475" s="28" t="str">
        <f t="shared" si="109"/>
        <v/>
      </c>
      <c r="AG475" s="29" t="str">
        <f t="shared" si="110"/>
        <v/>
      </c>
      <c r="AH475" s="30" t="str">
        <f t="shared" si="111"/>
        <v/>
      </c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  <c r="AV475" s="6"/>
      <c r="AW475" s="6"/>
    </row>
    <row r="476" spans="2:49" ht="18" customHeight="1" x14ac:dyDescent="0.2">
      <c r="B476" s="106">
        <v>465</v>
      </c>
      <c r="C476" s="153"/>
      <c r="D476" s="184"/>
      <c r="E476" s="184"/>
      <c r="F476" s="184"/>
      <c r="G476" s="165" t="str">
        <f t="shared" si="101"/>
        <v/>
      </c>
      <c r="H476" s="48"/>
      <c r="I476" s="17"/>
      <c r="J476" s="140" t="str">
        <f t="shared" si="102"/>
        <v/>
      </c>
      <c r="K476" s="112"/>
      <c r="L476" s="114"/>
      <c r="M476" s="114"/>
      <c r="N476" s="114"/>
      <c r="O476" s="18" t="str" cm="1">
        <f t="array" ref="O476">IF(K476="","",IF($O$11="Bester",LARGE(K476:N476,1),IF(AND(M476="",N476=""),"",SUM(LARGE(K476:N476,{1;2;3})))))</f>
        <v/>
      </c>
      <c r="P476" s="140" t="str">
        <f t="shared" si="103"/>
        <v/>
      </c>
      <c r="Q476" s="112"/>
      <c r="R476" s="114"/>
      <c r="S476" s="114"/>
      <c r="T476" s="114"/>
      <c r="U476" s="19" t="str" cm="1">
        <f t="array" ref="U476">IF(Q476="","",IF($U$11="Bester",LARGE(Q476:T476,1),IF(AND(S476="",T476=""),"",SUM(LARGE(Q476:T476,{1;2;3})))))</f>
        <v/>
      </c>
      <c r="V476" s="140" t="str">
        <f t="shared" si="104"/>
        <v/>
      </c>
      <c r="W476" s="17"/>
      <c r="X476" s="140" t="str">
        <f t="shared" si="105"/>
        <v/>
      </c>
      <c r="Y476" s="21"/>
      <c r="Z476" s="26" t="str">
        <f t="shared" si="98"/>
        <v/>
      </c>
      <c r="AA476" s="27" t="str">
        <f t="shared" si="99"/>
        <v/>
      </c>
      <c r="AB476" s="27" t="str">
        <f t="shared" si="100"/>
        <v/>
      </c>
      <c r="AC476" s="25" t="str">
        <f t="shared" si="106"/>
        <v/>
      </c>
      <c r="AD476" s="19" t="str">
        <f t="shared" si="107"/>
        <v/>
      </c>
      <c r="AE476" s="142" t="str">
        <f t="shared" si="108"/>
        <v/>
      </c>
      <c r="AF476" s="28" t="str">
        <f t="shared" si="109"/>
        <v/>
      </c>
      <c r="AG476" s="29" t="str">
        <f t="shared" si="110"/>
        <v/>
      </c>
      <c r="AH476" s="30" t="str">
        <f t="shared" si="111"/>
        <v/>
      </c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  <c r="AV476" s="6"/>
      <c r="AW476" s="6"/>
    </row>
    <row r="477" spans="2:49" ht="18" customHeight="1" x14ac:dyDescent="0.2">
      <c r="B477" s="106">
        <v>466</v>
      </c>
      <c r="C477" s="153"/>
      <c r="D477" s="184"/>
      <c r="E477" s="184"/>
      <c r="F477" s="184"/>
      <c r="G477" s="165" t="str">
        <f t="shared" si="101"/>
        <v/>
      </c>
      <c r="H477" s="48"/>
      <c r="I477" s="17"/>
      <c r="J477" s="140" t="str">
        <f t="shared" si="102"/>
        <v/>
      </c>
      <c r="K477" s="112"/>
      <c r="L477" s="114"/>
      <c r="M477" s="114"/>
      <c r="N477" s="114"/>
      <c r="O477" s="18" t="str" cm="1">
        <f t="array" ref="O477">IF(K477="","",IF($O$11="Bester",LARGE(K477:N477,1),IF(AND(M477="",N477=""),"",SUM(LARGE(K477:N477,{1;2;3})))))</f>
        <v/>
      </c>
      <c r="P477" s="140" t="str">
        <f t="shared" si="103"/>
        <v/>
      </c>
      <c r="Q477" s="112"/>
      <c r="R477" s="114"/>
      <c r="S477" s="114"/>
      <c r="T477" s="114"/>
      <c r="U477" s="19" t="str" cm="1">
        <f t="array" ref="U477">IF(Q477="","",IF($U$11="Bester",LARGE(Q477:T477,1),IF(AND(S477="",T477=""),"",SUM(LARGE(Q477:T477,{1;2;3})))))</f>
        <v/>
      </c>
      <c r="V477" s="140" t="str">
        <f t="shared" si="104"/>
        <v/>
      </c>
      <c r="W477" s="17"/>
      <c r="X477" s="140" t="str">
        <f t="shared" si="105"/>
        <v/>
      </c>
      <c r="Y477" s="21"/>
      <c r="Z477" s="26" t="str">
        <f t="shared" si="98"/>
        <v/>
      </c>
      <c r="AA477" s="27" t="str">
        <f t="shared" si="99"/>
        <v/>
      </c>
      <c r="AB477" s="27" t="str">
        <f t="shared" si="100"/>
        <v/>
      </c>
      <c r="AC477" s="25" t="str">
        <f t="shared" si="106"/>
        <v/>
      </c>
      <c r="AD477" s="19" t="str">
        <f t="shared" si="107"/>
        <v/>
      </c>
      <c r="AE477" s="142" t="str">
        <f t="shared" si="108"/>
        <v/>
      </c>
      <c r="AF477" s="28" t="str">
        <f t="shared" si="109"/>
        <v/>
      </c>
      <c r="AG477" s="29" t="str">
        <f t="shared" si="110"/>
        <v/>
      </c>
      <c r="AH477" s="30" t="str">
        <f t="shared" si="111"/>
        <v/>
      </c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  <c r="AV477" s="6"/>
      <c r="AW477" s="6"/>
    </row>
    <row r="478" spans="2:49" ht="18" customHeight="1" x14ac:dyDescent="0.2">
      <c r="B478" s="106">
        <v>467</v>
      </c>
      <c r="C478" s="153"/>
      <c r="D478" s="184"/>
      <c r="E478" s="184"/>
      <c r="F478" s="184"/>
      <c r="G478" s="165" t="str">
        <f t="shared" si="101"/>
        <v/>
      </c>
      <c r="H478" s="48"/>
      <c r="I478" s="17"/>
      <c r="J478" s="140" t="str">
        <f t="shared" si="102"/>
        <v/>
      </c>
      <c r="K478" s="112"/>
      <c r="L478" s="114"/>
      <c r="M478" s="114"/>
      <c r="N478" s="114"/>
      <c r="O478" s="18" t="str" cm="1">
        <f t="array" ref="O478">IF(K478="","",IF($O$11="Bester",LARGE(K478:N478,1),IF(AND(M478="",N478=""),"",SUM(LARGE(K478:N478,{1;2;3})))))</f>
        <v/>
      </c>
      <c r="P478" s="140" t="str">
        <f t="shared" si="103"/>
        <v/>
      </c>
      <c r="Q478" s="112"/>
      <c r="R478" s="114"/>
      <c r="S478" s="114"/>
      <c r="T478" s="114"/>
      <c r="U478" s="19" t="str" cm="1">
        <f t="array" ref="U478">IF(Q478="","",IF($U$11="Bester",LARGE(Q478:T478,1),IF(AND(S478="",T478=""),"",SUM(LARGE(Q478:T478,{1;2;3})))))</f>
        <v/>
      </c>
      <c r="V478" s="140" t="str">
        <f t="shared" si="104"/>
        <v/>
      </c>
      <c r="W478" s="17"/>
      <c r="X478" s="140" t="str">
        <f t="shared" si="105"/>
        <v/>
      </c>
      <c r="Y478" s="21"/>
      <c r="Z478" s="26" t="str">
        <f t="shared" si="98"/>
        <v/>
      </c>
      <c r="AA478" s="27" t="str">
        <f t="shared" si="99"/>
        <v/>
      </c>
      <c r="AB478" s="27" t="str">
        <f t="shared" si="100"/>
        <v/>
      </c>
      <c r="AC478" s="25" t="str">
        <f t="shared" si="106"/>
        <v/>
      </c>
      <c r="AD478" s="19" t="str">
        <f t="shared" si="107"/>
        <v/>
      </c>
      <c r="AE478" s="142" t="str">
        <f t="shared" si="108"/>
        <v/>
      </c>
      <c r="AF478" s="28" t="str">
        <f t="shared" si="109"/>
        <v/>
      </c>
      <c r="AG478" s="29" t="str">
        <f t="shared" si="110"/>
        <v/>
      </c>
      <c r="AH478" s="30" t="str">
        <f t="shared" si="111"/>
        <v/>
      </c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  <c r="AV478" s="6"/>
      <c r="AW478" s="6"/>
    </row>
    <row r="479" spans="2:49" ht="18" customHeight="1" x14ac:dyDescent="0.2">
      <c r="B479" s="106">
        <v>468</v>
      </c>
      <c r="C479" s="153"/>
      <c r="D479" s="184"/>
      <c r="E479" s="184"/>
      <c r="F479" s="184"/>
      <c r="G479" s="165" t="str">
        <f t="shared" si="101"/>
        <v/>
      </c>
      <c r="H479" s="48"/>
      <c r="I479" s="17"/>
      <c r="J479" s="140" t="str">
        <f t="shared" si="102"/>
        <v/>
      </c>
      <c r="K479" s="112"/>
      <c r="L479" s="114"/>
      <c r="M479" s="114"/>
      <c r="N479" s="114"/>
      <c r="O479" s="18" t="str" cm="1">
        <f t="array" ref="O479">IF(K479="","",IF($O$11="Bester",LARGE(K479:N479,1),IF(AND(M479="",N479=""),"",SUM(LARGE(K479:N479,{1;2;3})))))</f>
        <v/>
      </c>
      <c r="P479" s="140" t="str">
        <f t="shared" si="103"/>
        <v/>
      </c>
      <c r="Q479" s="112"/>
      <c r="R479" s="114"/>
      <c r="S479" s="114"/>
      <c r="T479" s="114"/>
      <c r="U479" s="19" t="str" cm="1">
        <f t="array" ref="U479">IF(Q479="","",IF($U$11="Bester",LARGE(Q479:T479,1),IF(AND(S479="",T479=""),"",SUM(LARGE(Q479:T479,{1;2;3})))))</f>
        <v/>
      </c>
      <c r="V479" s="140" t="str">
        <f t="shared" si="104"/>
        <v/>
      </c>
      <c r="W479" s="17"/>
      <c r="X479" s="140" t="str">
        <f t="shared" si="105"/>
        <v/>
      </c>
      <c r="Y479" s="21"/>
      <c r="Z479" s="26" t="str">
        <f t="shared" si="98"/>
        <v/>
      </c>
      <c r="AA479" s="27" t="str">
        <f t="shared" si="99"/>
        <v/>
      </c>
      <c r="AB479" s="27" t="str">
        <f t="shared" si="100"/>
        <v/>
      </c>
      <c r="AC479" s="25" t="str">
        <f t="shared" si="106"/>
        <v/>
      </c>
      <c r="AD479" s="19" t="str">
        <f t="shared" si="107"/>
        <v/>
      </c>
      <c r="AE479" s="142" t="str">
        <f t="shared" si="108"/>
        <v/>
      </c>
      <c r="AF479" s="28" t="str">
        <f t="shared" si="109"/>
        <v/>
      </c>
      <c r="AG479" s="29" t="str">
        <f t="shared" si="110"/>
        <v/>
      </c>
      <c r="AH479" s="30" t="str">
        <f t="shared" si="111"/>
        <v/>
      </c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  <c r="AV479" s="6"/>
      <c r="AW479" s="6"/>
    </row>
    <row r="480" spans="2:49" ht="18" customHeight="1" x14ac:dyDescent="0.2">
      <c r="B480" s="106">
        <v>469</v>
      </c>
      <c r="C480" s="153"/>
      <c r="D480" s="184"/>
      <c r="E480" s="184"/>
      <c r="F480" s="184"/>
      <c r="G480" s="165" t="str">
        <f t="shared" si="101"/>
        <v/>
      </c>
      <c r="H480" s="48"/>
      <c r="I480" s="17"/>
      <c r="J480" s="140" t="str">
        <f t="shared" si="102"/>
        <v/>
      </c>
      <c r="K480" s="112"/>
      <c r="L480" s="114"/>
      <c r="M480" s="114"/>
      <c r="N480" s="114"/>
      <c r="O480" s="18" t="str" cm="1">
        <f t="array" ref="O480">IF(K480="","",IF($O$11="Bester",LARGE(K480:N480,1),IF(AND(M480="",N480=""),"",SUM(LARGE(K480:N480,{1;2;3})))))</f>
        <v/>
      </c>
      <c r="P480" s="140" t="str">
        <f t="shared" si="103"/>
        <v/>
      </c>
      <c r="Q480" s="112"/>
      <c r="R480" s="114"/>
      <c r="S480" s="114"/>
      <c r="T480" s="114"/>
      <c r="U480" s="19" t="str" cm="1">
        <f t="array" ref="U480">IF(Q480="","",IF($U$11="Bester",LARGE(Q480:T480,1),IF(AND(S480="",T480=""),"",SUM(LARGE(Q480:T480,{1;2;3})))))</f>
        <v/>
      </c>
      <c r="V480" s="140" t="str">
        <f t="shared" si="104"/>
        <v/>
      </c>
      <c r="W480" s="17"/>
      <c r="X480" s="140" t="str">
        <f t="shared" si="105"/>
        <v/>
      </c>
      <c r="Y480" s="21"/>
      <c r="Z480" s="26" t="str">
        <f t="shared" si="98"/>
        <v/>
      </c>
      <c r="AA480" s="27" t="str">
        <f t="shared" si="99"/>
        <v/>
      </c>
      <c r="AB480" s="27" t="str">
        <f t="shared" si="100"/>
        <v/>
      </c>
      <c r="AC480" s="25" t="str">
        <f t="shared" si="106"/>
        <v/>
      </c>
      <c r="AD480" s="19" t="str">
        <f t="shared" si="107"/>
        <v/>
      </c>
      <c r="AE480" s="142" t="str">
        <f t="shared" si="108"/>
        <v/>
      </c>
      <c r="AF480" s="28" t="str">
        <f t="shared" si="109"/>
        <v/>
      </c>
      <c r="AG480" s="29" t="str">
        <f t="shared" si="110"/>
        <v/>
      </c>
      <c r="AH480" s="30" t="str">
        <f t="shared" si="111"/>
        <v/>
      </c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  <c r="AV480" s="6"/>
      <c r="AW480" s="6"/>
    </row>
    <row r="481" spans="2:49" ht="18" customHeight="1" x14ac:dyDescent="0.2">
      <c r="B481" s="106">
        <v>470</v>
      </c>
      <c r="C481" s="153"/>
      <c r="D481" s="184"/>
      <c r="E481" s="184"/>
      <c r="F481" s="184"/>
      <c r="G481" s="165" t="str">
        <f t="shared" si="101"/>
        <v/>
      </c>
      <c r="H481" s="48"/>
      <c r="I481" s="17"/>
      <c r="J481" s="140" t="str">
        <f t="shared" si="102"/>
        <v/>
      </c>
      <c r="K481" s="112"/>
      <c r="L481" s="114"/>
      <c r="M481" s="114"/>
      <c r="N481" s="114"/>
      <c r="O481" s="18" t="str" cm="1">
        <f t="array" ref="O481">IF(K481="","",IF($O$11="Bester",LARGE(K481:N481,1),IF(AND(M481="",N481=""),"",SUM(LARGE(K481:N481,{1;2;3})))))</f>
        <v/>
      </c>
      <c r="P481" s="140" t="str">
        <f t="shared" si="103"/>
        <v/>
      </c>
      <c r="Q481" s="112"/>
      <c r="R481" s="114"/>
      <c r="S481" s="114"/>
      <c r="T481" s="114"/>
      <c r="U481" s="19" t="str" cm="1">
        <f t="array" ref="U481">IF(Q481="","",IF($U$11="Bester",LARGE(Q481:T481,1),IF(AND(S481="",T481=""),"",SUM(LARGE(Q481:T481,{1;2;3})))))</f>
        <v/>
      </c>
      <c r="V481" s="140" t="str">
        <f t="shared" si="104"/>
        <v/>
      </c>
      <c r="W481" s="17"/>
      <c r="X481" s="140" t="str">
        <f t="shared" si="105"/>
        <v/>
      </c>
      <c r="Y481" s="21"/>
      <c r="Z481" s="26" t="str">
        <f t="shared" si="98"/>
        <v/>
      </c>
      <c r="AA481" s="27" t="str">
        <f t="shared" si="99"/>
        <v/>
      </c>
      <c r="AB481" s="27" t="str">
        <f t="shared" si="100"/>
        <v/>
      </c>
      <c r="AC481" s="25" t="str">
        <f t="shared" si="106"/>
        <v/>
      </c>
      <c r="AD481" s="19" t="str">
        <f t="shared" si="107"/>
        <v/>
      </c>
      <c r="AE481" s="142" t="str">
        <f t="shared" si="108"/>
        <v/>
      </c>
      <c r="AF481" s="28" t="str">
        <f t="shared" si="109"/>
        <v/>
      </c>
      <c r="AG481" s="29" t="str">
        <f t="shared" si="110"/>
        <v/>
      </c>
      <c r="AH481" s="30" t="str">
        <f t="shared" si="111"/>
        <v/>
      </c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  <c r="AV481" s="6"/>
      <c r="AW481" s="6"/>
    </row>
    <row r="482" spans="2:49" ht="18" customHeight="1" x14ac:dyDescent="0.2">
      <c r="B482" s="106">
        <v>471</v>
      </c>
      <c r="C482" s="153"/>
      <c r="D482" s="184"/>
      <c r="E482" s="184"/>
      <c r="F482" s="184"/>
      <c r="G482" s="165" t="str">
        <f t="shared" si="101"/>
        <v/>
      </c>
      <c r="H482" s="48"/>
      <c r="I482" s="17"/>
      <c r="J482" s="140" t="str">
        <f t="shared" si="102"/>
        <v/>
      </c>
      <c r="K482" s="112"/>
      <c r="L482" s="114"/>
      <c r="M482" s="114"/>
      <c r="N482" s="114"/>
      <c r="O482" s="18" t="str" cm="1">
        <f t="array" ref="O482">IF(K482="","",IF($O$11="Bester",LARGE(K482:N482,1),IF(AND(M482="",N482=""),"",SUM(LARGE(K482:N482,{1;2;3})))))</f>
        <v/>
      </c>
      <c r="P482" s="140" t="str">
        <f t="shared" si="103"/>
        <v/>
      </c>
      <c r="Q482" s="112"/>
      <c r="R482" s="114"/>
      <c r="S482" s="114"/>
      <c r="T482" s="114"/>
      <c r="U482" s="19" t="str" cm="1">
        <f t="array" ref="U482">IF(Q482="","",IF($U$11="Bester",LARGE(Q482:T482,1),IF(AND(S482="",T482=""),"",SUM(LARGE(Q482:T482,{1;2;3})))))</f>
        <v/>
      </c>
      <c r="V482" s="140" t="str">
        <f t="shared" si="104"/>
        <v/>
      </c>
      <c r="W482" s="17"/>
      <c r="X482" s="140" t="str">
        <f t="shared" si="105"/>
        <v/>
      </c>
      <c r="Y482" s="21"/>
      <c r="Z482" s="26" t="str">
        <f t="shared" si="98"/>
        <v/>
      </c>
      <c r="AA482" s="27" t="str">
        <f t="shared" si="99"/>
        <v/>
      </c>
      <c r="AB482" s="27" t="str">
        <f t="shared" si="100"/>
        <v/>
      </c>
      <c r="AC482" s="25" t="str">
        <f t="shared" si="106"/>
        <v/>
      </c>
      <c r="AD482" s="19" t="str">
        <f t="shared" si="107"/>
        <v/>
      </c>
      <c r="AE482" s="142" t="str">
        <f t="shared" si="108"/>
        <v/>
      </c>
      <c r="AF482" s="28" t="str">
        <f t="shared" si="109"/>
        <v/>
      </c>
      <c r="AG482" s="29" t="str">
        <f t="shared" si="110"/>
        <v/>
      </c>
      <c r="AH482" s="30" t="str">
        <f t="shared" si="111"/>
        <v/>
      </c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  <c r="AV482" s="6"/>
      <c r="AW482" s="6"/>
    </row>
    <row r="483" spans="2:49" ht="18" customHeight="1" x14ac:dyDescent="0.2">
      <c r="B483" s="106">
        <v>472</v>
      </c>
      <c r="C483" s="153"/>
      <c r="D483" s="184"/>
      <c r="E483" s="184"/>
      <c r="F483" s="184"/>
      <c r="G483" s="165" t="str">
        <f t="shared" si="101"/>
        <v/>
      </c>
      <c r="H483" s="48"/>
      <c r="I483" s="17"/>
      <c r="J483" s="140" t="str">
        <f t="shared" si="102"/>
        <v/>
      </c>
      <c r="K483" s="112"/>
      <c r="L483" s="114"/>
      <c r="M483" s="114"/>
      <c r="N483" s="114"/>
      <c r="O483" s="18" t="str" cm="1">
        <f t="array" ref="O483">IF(K483="","",IF($O$11="Bester",LARGE(K483:N483,1),IF(AND(M483="",N483=""),"",SUM(LARGE(K483:N483,{1;2;3})))))</f>
        <v/>
      </c>
      <c r="P483" s="140" t="str">
        <f t="shared" si="103"/>
        <v/>
      </c>
      <c r="Q483" s="112"/>
      <c r="R483" s="114"/>
      <c r="S483" s="114"/>
      <c r="T483" s="114"/>
      <c r="U483" s="19" t="str" cm="1">
        <f t="array" ref="U483">IF(Q483="","",IF($U$11="Bester",LARGE(Q483:T483,1),IF(AND(S483="",T483=""),"",SUM(LARGE(Q483:T483,{1;2;3})))))</f>
        <v/>
      </c>
      <c r="V483" s="140" t="str">
        <f t="shared" si="104"/>
        <v/>
      </c>
      <c r="W483" s="17"/>
      <c r="X483" s="140" t="str">
        <f t="shared" si="105"/>
        <v/>
      </c>
      <c r="Y483" s="21"/>
      <c r="Z483" s="26" t="str">
        <f t="shared" si="98"/>
        <v/>
      </c>
      <c r="AA483" s="27" t="str">
        <f t="shared" si="99"/>
        <v/>
      </c>
      <c r="AB483" s="27" t="str">
        <f t="shared" si="100"/>
        <v/>
      </c>
      <c r="AC483" s="25" t="str">
        <f t="shared" si="106"/>
        <v/>
      </c>
      <c r="AD483" s="19" t="str">
        <f t="shared" si="107"/>
        <v/>
      </c>
      <c r="AE483" s="142" t="str">
        <f t="shared" si="108"/>
        <v/>
      </c>
      <c r="AF483" s="28" t="str">
        <f t="shared" si="109"/>
        <v/>
      </c>
      <c r="AG483" s="29" t="str">
        <f t="shared" si="110"/>
        <v/>
      </c>
      <c r="AH483" s="30" t="str">
        <f t="shared" si="111"/>
        <v/>
      </c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  <c r="AV483" s="6"/>
      <c r="AW483" s="6"/>
    </row>
    <row r="484" spans="2:49" ht="18" customHeight="1" x14ac:dyDescent="0.2">
      <c r="B484" s="106">
        <v>473</v>
      </c>
      <c r="C484" s="153"/>
      <c r="D484" s="184"/>
      <c r="E484" s="184"/>
      <c r="F484" s="184"/>
      <c r="G484" s="165" t="str">
        <f t="shared" si="101"/>
        <v/>
      </c>
      <c r="H484" s="48"/>
      <c r="I484" s="17"/>
      <c r="J484" s="140" t="str">
        <f t="shared" si="102"/>
        <v/>
      </c>
      <c r="K484" s="112"/>
      <c r="L484" s="114"/>
      <c r="M484" s="114"/>
      <c r="N484" s="114"/>
      <c r="O484" s="18" t="str" cm="1">
        <f t="array" ref="O484">IF(K484="","",IF($O$11="Bester",LARGE(K484:N484,1),IF(AND(M484="",N484=""),"",SUM(LARGE(K484:N484,{1;2;3})))))</f>
        <v/>
      </c>
      <c r="P484" s="140" t="str">
        <f t="shared" si="103"/>
        <v/>
      </c>
      <c r="Q484" s="112"/>
      <c r="R484" s="114"/>
      <c r="S484" s="114"/>
      <c r="T484" s="114"/>
      <c r="U484" s="19" t="str" cm="1">
        <f t="array" ref="U484">IF(Q484="","",IF($U$11="Bester",LARGE(Q484:T484,1),IF(AND(S484="",T484=""),"",SUM(LARGE(Q484:T484,{1;2;3})))))</f>
        <v/>
      </c>
      <c r="V484" s="140" t="str">
        <f t="shared" si="104"/>
        <v/>
      </c>
      <c r="W484" s="17"/>
      <c r="X484" s="140" t="str">
        <f t="shared" si="105"/>
        <v/>
      </c>
      <c r="Y484" s="21"/>
      <c r="Z484" s="26" t="str">
        <f t="shared" si="98"/>
        <v/>
      </c>
      <c r="AA484" s="27" t="str">
        <f t="shared" si="99"/>
        <v/>
      </c>
      <c r="AB484" s="27" t="str">
        <f t="shared" si="100"/>
        <v/>
      </c>
      <c r="AC484" s="25" t="str">
        <f t="shared" si="106"/>
        <v/>
      </c>
      <c r="AD484" s="19" t="str">
        <f t="shared" si="107"/>
        <v/>
      </c>
      <c r="AE484" s="142" t="str">
        <f t="shared" si="108"/>
        <v/>
      </c>
      <c r="AF484" s="28" t="str">
        <f t="shared" si="109"/>
        <v/>
      </c>
      <c r="AG484" s="29" t="str">
        <f t="shared" si="110"/>
        <v/>
      </c>
      <c r="AH484" s="30" t="str">
        <f t="shared" si="111"/>
        <v/>
      </c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  <c r="AV484" s="6"/>
      <c r="AW484" s="6"/>
    </row>
    <row r="485" spans="2:49" ht="18" customHeight="1" x14ac:dyDescent="0.2">
      <c r="B485" s="106">
        <v>474</v>
      </c>
      <c r="C485" s="153"/>
      <c r="D485" s="184"/>
      <c r="E485" s="184"/>
      <c r="F485" s="184"/>
      <c r="G485" s="165" t="str">
        <f t="shared" si="101"/>
        <v/>
      </c>
      <c r="H485" s="48"/>
      <c r="I485" s="17"/>
      <c r="J485" s="140" t="str">
        <f t="shared" si="102"/>
        <v/>
      </c>
      <c r="K485" s="112"/>
      <c r="L485" s="114"/>
      <c r="M485" s="114"/>
      <c r="N485" s="114"/>
      <c r="O485" s="18" t="str" cm="1">
        <f t="array" ref="O485">IF(K485="","",IF($O$11="Bester",LARGE(K485:N485,1),IF(AND(M485="",N485=""),"",SUM(LARGE(K485:N485,{1;2;3})))))</f>
        <v/>
      </c>
      <c r="P485" s="140" t="str">
        <f t="shared" si="103"/>
        <v/>
      </c>
      <c r="Q485" s="112"/>
      <c r="R485" s="114"/>
      <c r="S485" s="114"/>
      <c r="T485" s="114"/>
      <c r="U485" s="19" t="str" cm="1">
        <f t="array" ref="U485">IF(Q485="","",IF($U$11="Bester",LARGE(Q485:T485,1),IF(AND(S485="",T485=""),"",SUM(LARGE(Q485:T485,{1;2;3})))))</f>
        <v/>
      </c>
      <c r="V485" s="140" t="str">
        <f t="shared" si="104"/>
        <v/>
      </c>
      <c r="W485" s="17"/>
      <c r="X485" s="140" t="str">
        <f t="shared" si="105"/>
        <v/>
      </c>
      <c r="Y485" s="21"/>
      <c r="Z485" s="26" t="str">
        <f t="shared" si="98"/>
        <v/>
      </c>
      <c r="AA485" s="27" t="str">
        <f t="shared" si="99"/>
        <v/>
      </c>
      <c r="AB485" s="27" t="str">
        <f t="shared" si="100"/>
        <v/>
      </c>
      <c r="AC485" s="25" t="str">
        <f t="shared" si="106"/>
        <v/>
      </c>
      <c r="AD485" s="19" t="str">
        <f t="shared" si="107"/>
        <v/>
      </c>
      <c r="AE485" s="142" t="str">
        <f t="shared" si="108"/>
        <v/>
      </c>
      <c r="AF485" s="28" t="str">
        <f t="shared" si="109"/>
        <v/>
      </c>
      <c r="AG485" s="29" t="str">
        <f t="shared" si="110"/>
        <v/>
      </c>
      <c r="AH485" s="30" t="str">
        <f t="shared" si="111"/>
        <v/>
      </c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  <c r="AV485" s="6"/>
      <c r="AW485" s="6"/>
    </row>
    <row r="486" spans="2:49" ht="18" customHeight="1" x14ac:dyDescent="0.2">
      <c r="B486" s="106">
        <v>475</v>
      </c>
      <c r="C486" s="153"/>
      <c r="D486" s="184"/>
      <c r="E486" s="184"/>
      <c r="F486" s="184"/>
      <c r="G486" s="165" t="str">
        <f t="shared" si="101"/>
        <v/>
      </c>
      <c r="H486" s="48"/>
      <c r="I486" s="17"/>
      <c r="J486" s="140" t="str">
        <f t="shared" si="102"/>
        <v/>
      </c>
      <c r="K486" s="112"/>
      <c r="L486" s="114"/>
      <c r="M486" s="114"/>
      <c r="N486" s="114"/>
      <c r="O486" s="18" t="str" cm="1">
        <f t="array" ref="O486">IF(K486="","",IF($O$11="Bester",LARGE(K486:N486,1),IF(AND(M486="",N486=""),"",SUM(LARGE(K486:N486,{1;2;3})))))</f>
        <v/>
      </c>
      <c r="P486" s="140" t="str">
        <f t="shared" si="103"/>
        <v/>
      </c>
      <c r="Q486" s="112"/>
      <c r="R486" s="114"/>
      <c r="S486" s="114"/>
      <c r="T486" s="114"/>
      <c r="U486" s="19" t="str" cm="1">
        <f t="array" ref="U486">IF(Q486="","",IF($U$11="Bester",LARGE(Q486:T486,1),IF(AND(S486="",T486=""),"",SUM(LARGE(Q486:T486,{1;2;3})))))</f>
        <v/>
      </c>
      <c r="V486" s="140" t="str">
        <f t="shared" si="104"/>
        <v/>
      </c>
      <c r="W486" s="17"/>
      <c r="X486" s="140" t="str">
        <f t="shared" si="105"/>
        <v/>
      </c>
      <c r="Y486" s="21"/>
      <c r="Z486" s="26" t="str">
        <f t="shared" si="98"/>
        <v/>
      </c>
      <c r="AA486" s="27" t="str">
        <f t="shared" si="99"/>
        <v/>
      </c>
      <c r="AB486" s="27" t="str">
        <f t="shared" si="100"/>
        <v/>
      </c>
      <c r="AC486" s="25" t="str">
        <f t="shared" si="106"/>
        <v/>
      </c>
      <c r="AD486" s="19" t="str">
        <f t="shared" si="107"/>
        <v/>
      </c>
      <c r="AE486" s="142" t="str">
        <f t="shared" si="108"/>
        <v/>
      </c>
      <c r="AF486" s="28" t="str">
        <f t="shared" si="109"/>
        <v/>
      </c>
      <c r="AG486" s="29" t="str">
        <f t="shared" si="110"/>
        <v/>
      </c>
      <c r="AH486" s="30" t="str">
        <f t="shared" si="111"/>
        <v/>
      </c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  <c r="AV486" s="6"/>
      <c r="AW486" s="6"/>
    </row>
    <row r="487" spans="2:49" ht="18" customHeight="1" x14ac:dyDescent="0.2">
      <c r="B487" s="106">
        <v>476</v>
      </c>
      <c r="C487" s="153"/>
      <c r="D487" s="184"/>
      <c r="E487" s="184"/>
      <c r="F487" s="184"/>
      <c r="G487" s="165" t="str">
        <f t="shared" si="101"/>
        <v/>
      </c>
      <c r="H487" s="48"/>
      <c r="I487" s="17"/>
      <c r="J487" s="140" t="str">
        <f t="shared" si="102"/>
        <v/>
      </c>
      <c r="K487" s="112"/>
      <c r="L487" s="114"/>
      <c r="M487" s="114"/>
      <c r="N487" s="114"/>
      <c r="O487" s="18" t="str" cm="1">
        <f t="array" ref="O487">IF(K487="","",IF($O$11="Bester",LARGE(K487:N487,1),IF(AND(M487="",N487=""),"",SUM(LARGE(K487:N487,{1;2;3})))))</f>
        <v/>
      </c>
      <c r="P487" s="140" t="str">
        <f t="shared" si="103"/>
        <v/>
      </c>
      <c r="Q487" s="112"/>
      <c r="R487" s="114"/>
      <c r="S487" s="114"/>
      <c r="T487" s="114"/>
      <c r="U487" s="19" t="str" cm="1">
        <f t="array" ref="U487">IF(Q487="","",IF($U$11="Bester",LARGE(Q487:T487,1),IF(AND(S487="",T487=""),"",SUM(LARGE(Q487:T487,{1;2;3})))))</f>
        <v/>
      </c>
      <c r="V487" s="140" t="str">
        <f t="shared" si="104"/>
        <v/>
      </c>
      <c r="W487" s="17"/>
      <c r="X487" s="140" t="str">
        <f t="shared" si="105"/>
        <v/>
      </c>
      <c r="Y487" s="21"/>
      <c r="Z487" s="26" t="str">
        <f t="shared" si="98"/>
        <v/>
      </c>
      <c r="AA487" s="27" t="str">
        <f t="shared" si="99"/>
        <v/>
      </c>
      <c r="AB487" s="27" t="str">
        <f t="shared" si="100"/>
        <v/>
      </c>
      <c r="AC487" s="25" t="str">
        <f t="shared" si="106"/>
        <v/>
      </c>
      <c r="AD487" s="19" t="str">
        <f t="shared" si="107"/>
        <v/>
      </c>
      <c r="AE487" s="142" t="str">
        <f t="shared" si="108"/>
        <v/>
      </c>
      <c r="AF487" s="28" t="str">
        <f t="shared" si="109"/>
        <v/>
      </c>
      <c r="AG487" s="29" t="str">
        <f t="shared" si="110"/>
        <v/>
      </c>
      <c r="AH487" s="30" t="str">
        <f t="shared" si="111"/>
        <v/>
      </c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  <c r="AV487" s="6"/>
      <c r="AW487" s="6"/>
    </row>
    <row r="488" spans="2:49" ht="18" customHeight="1" x14ac:dyDescent="0.2">
      <c r="B488" s="106">
        <v>477</v>
      </c>
      <c r="C488" s="153"/>
      <c r="D488" s="184"/>
      <c r="E488" s="184"/>
      <c r="F488" s="184"/>
      <c r="G488" s="165" t="str">
        <f t="shared" si="101"/>
        <v/>
      </c>
      <c r="H488" s="48"/>
      <c r="I488" s="17"/>
      <c r="J488" s="140" t="str">
        <f t="shared" si="102"/>
        <v/>
      </c>
      <c r="K488" s="112"/>
      <c r="L488" s="114"/>
      <c r="M488" s="114"/>
      <c r="N488" s="114"/>
      <c r="O488" s="18" t="str" cm="1">
        <f t="array" ref="O488">IF(K488="","",IF($O$11="Bester",LARGE(K488:N488,1),IF(AND(M488="",N488=""),"",SUM(LARGE(K488:N488,{1;2;3})))))</f>
        <v/>
      </c>
      <c r="P488" s="140" t="str">
        <f t="shared" si="103"/>
        <v/>
      </c>
      <c r="Q488" s="112"/>
      <c r="R488" s="114"/>
      <c r="S488" s="114"/>
      <c r="T488" s="114"/>
      <c r="U488" s="19" t="str" cm="1">
        <f t="array" ref="U488">IF(Q488="","",IF($U$11="Bester",LARGE(Q488:T488,1),IF(AND(S488="",T488=""),"",SUM(LARGE(Q488:T488,{1;2;3})))))</f>
        <v/>
      </c>
      <c r="V488" s="140" t="str">
        <f t="shared" si="104"/>
        <v/>
      </c>
      <c r="W488" s="17"/>
      <c r="X488" s="140" t="str">
        <f t="shared" si="105"/>
        <v/>
      </c>
      <c r="Y488" s="21"/>
      <c r="Z488" s="26" t="str">
        <f t="shared" si="98"/>
        <v/>
      </c>
      <c r="AA488" s="27" t="str">
        <f t="shared" si="99"/>
        <v/>
      </c>
      <c r="AB488" s="27" t="str">
        <f t="shared" si="100"/>
        <v/>
      </c>
      <c r="AC488" s="25" t="str">
        <f t="shared" si="106"/>
        <v/>
      </c>
      <c r="AD488" s="19" t="str">
        <f t="shared" si="107"/>
        <v/>
      </c>
      <c r="AE488" s="142" t="str">
        <f t="shared" si="108"/>
        <v/>
      </c>
      <c r="AF488" s="28" t="str">
        <f t="shared" si="109"/>
        <v/>
      </c>
      <c r="AG488" s="29" t="str">
        <f t="shared" si="110"/>
        <v/>
      </c>
      <c r="AH488" s="30" t="str">
        <f t="shared" si="111"/>
        <v/>
      </c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  <c r="AV488" s="6"/>
      <c r="AW488" s="6"/>
    </row>
    <row r="489" spans="2:49" ht="18" customHeight="1" x14ac:dyDescent="0.2">
      <c r="B489" s="106">
        <v>478</v>
      </c>
      <c r="C489" s="153"/>
      <c r="D489" s="184"/>
      <c r="E489" s="184"/>
      <c r="F489" s="184"/>
      <c r="G489" s="165" t="str">
        <f t="shared" si="101"/>
        <v/>
      </c>
      <c r="H489" s="48"/>
      <c r="I489" s="17"/>
      <c r="J489" s="140" t="str">
        <f t="shared" si="102"/>
        <v/>
      </c>
      <c r="K489" s="112"/>
      <c r="L489" s="114"/>
      <c r="M489" s="114"/>
      <c r="N489" s="114"/>
      <c r="O489" s="18" t="str" cm="1">
        <f t="array" ref="O489">IF(K489="","",IF($O$11="Bester",LARGE(K489:N489,1),IF(AND(M489="",N489=""),"",SUM(LARGE(K489:N489,{1;2;3})))))</f>
        <v/>
      </c>
      <c r="P489" s="140" t="str">
        <f t="shared" si="103"/>
        <v/>
      </c>
      <c r="Q489" s="112"/>
      <c r="R489" s="114"/>
      <c r="S489" s="114"/>
      <c r="T489" s="114"/>
      <c r="U489" s="19" t="str" cm="1">
        <f t="array" ref="U489">IF(Q489="","",IF($U$11="Bester",LARGE(Q489:T489,1),IF(AND(S489="",T489=""),"",SUM(LARGE(Q489:T489,{1;2;3})))))</f>
        <v/>
      </c>
      <c r="V489" s="140" t="str">
        <f t="shared" si="104"/>
        <v/>
      </c>
      <c r="W489" s="17"/>
      <c r="X489" s="140" t="str">
        <f t="shared" si="105"/>
        <v/>
      </c>
      <c r="Y489" s="21"/>
      <c r="Z489" s="26" t="str">
        <f t="shared" si="98"/>
        <v/>
      </c>
      <c r="AA489" s="27" t="str">
        <f t="shared" si="99"/>
        <v/>
      </c>
      <c r="AB489" s="27" t="str">
        <f t="shared" si="100"/>
        <v/>
      </c>
      <c r="AC489" s="25" t="str">
        <f t="shared" si="106"/>
        <v/>
      </c>
      <c r="AD489" s="19" t="str">
        <f t="shared" si="107"/>
        <v/>
      </c>
      <c r="AE489" s="142" t="str">
        <f t="shared" si="108"/>
        <v/>
      </c>
      <c r="AF489" s="28" t="str">
        <f t="shared" si="109"/>
        <v/>
      </c>
      <c r="AG489" s="29" t="str">
        <f t="shared" si="110"/>
        <v/>
      </c>
      <c r="AH489" s="30" t="str">
        <f t="shared" si="111"/>
        <v/>
      </c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  <c r="AV489" s="6"/>
      <c r="AW489" s="6"/>
    </row>
    <row r="490" spans="2:49" ht="18" customHeight="1" x14ac:dyDescent="0.2">
      <c r="B490" s="106">
        <v>479</v>
      </c>
      <c r="C490" s="153"/>
      <c r="D490" s="184"/>
      <c r="E490" s="184"/>
      <c r="F490" s="184"/>
      <c r="G490" s="165" t="str">
        <f t="shared" si="101"/>
        <v/>
      </c>
      <c r="H490" s="48"/>
      <c r="I490" s="17"/>
      <c r="J490" s="140" t="str">
        <f t="shared" si="102"/>
        <v/>
      </c>
      <c r="K490" s="112"/>
      <c r="L490" s="114"/>
      <c r="M490" s="114"/>
      <c r="N490" s="114"/>
      <c r="O490" s="18" t="str" cm="1">
        <f t="array" ref="O490">IF(K490="","",IF($O$11="Bester",LARGE(K490:N490,1),IF(AND(M490="",N490=""),"",SUM(LARGE(K490:N490,{1;2;3})))))</f>
        <v/>
      </c>
      <c r="P490" s="140" t="str">
        <f t="shared" si="103"/>
        <v/>
      </c>
      <c r="Q490" s="112"/>
      <c r="R490" s="114"/>
      <c r="S490" s="114"/>
      <c r="T490" s="114"/>
      <c r="U490" s="19" t="str" cm="1">
        <f t="array" ref="U490">IF(Q490="","",IF($U$11="Bester",LARGE(Q490:T490,1),IF(AND(S490="",T490=""),"",SUM(LARGE(Q490:T490,{1;2;3})))))</f>
        <v/>
      </c>
      <c r="V490" s="140" t="str">
        <f t="shared" si="104"/>
        <v/>
      </c>
      <c r="W490" s="17"/>
      <c r="X490" s="140" t="str">
        <f t="shared" si="105"/>
        <v/>
      </c>
      <c r="Y490" s="21"/>
      <c r="Z490" s="26" t="str">
        <f t="shared" si="98"/>
        <v/>
      </c>
      <c r="AA490" s="27" t="str">
        <f t="shared" si="99"/>
        <v/>
      </c>
      <c r="AB490" s="27" t="str">
        <f t="shared" si="100"/>
        <v/>
      </c>
      <c r="AC490" s="25" t="str">
        <f t="shared" si="106"/>
        <v/>
      </c>
      <c r="AD490" s="19" t="str">
        <f t="shared" si="107"/>
        <v/>
      </c>
      <c r="AE490" s="142" t="str">
        <f t="shared" si="108"/>
        <v/>
      </c>
      <c r="AF490" s="28" t="str">
        <f t="shared" si="109"/>
        <v/>
      </c>
      <c r="AG490" s="29" t="str">
        <f t="shared" si="110"/>
        <v/>
      </c>
      <c r="AH490" s="30" t="str">
        <f t="shared" si="111"/>
        <v/>
      </c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  <c r="AV490" s="6"/>
      <c r="AW490" s="6"/>
    </row>
    <row r="491" spans="2:49" ht="18" customHeight="1" x14ac:dyDescent="0.2">
      <c r="B491" s="106">
        <v>480</v>
      </c>
      <c r="C491" s="153"/>
      <c r="D491" s="184"/>
      <c r="E491" s="184"/>
      <c r="F491" s="184"/>
      <c r="G491" s="165" t="str">
        <f t="shared" si="101"/>
        <v/>
      </c>
      <c r="H491" s="48"/>
      <c r="I491" s="17"/>
      <c r="J491" s="140" t="str">
        <f t="shared" si="102"/>
        <v/>
      </c>
      <c r="K491" s="112"/>
      <c r="L491" s="114"/>
      <c r="M491" s="114"/>
      <c r="N491" s="114"/>
      <c r="O491" s="18" t="str" cm="1">
        <f t="array" ref="O491">IF(K491="","",IF($O$11="Bester",LARGE(K491:N491,1),IF(AND(M491="",N491=""),"",SUM(LARGE(K491:N491,{1;2;3})))))</f>
        <v/>
      </c>
      <c r="P491" s="140" t="str">
        <f t="shared" si="103"/>
        <v/>
      </c>
      <c r="Q491" s="112"/>
      <c r="R491" s="114"/>
      <c r="S491" s="114"/>
      <c r="T491" s="114"/>
      <c r="U491" s="19" t="str" cm="1">
        <f t="array" ref="U491">IF(Q491="","",IF($U$11="Bester",LARGE(Q491:T491,1),IF(AND(S491="",T491=""),"",SUM(LARGE(Q491:T491,{1;2;3})))))</f>
        <v/>
      </c>
      <c r="V491" s="140" t="str">
        <f t="shared" si="104"/>
        <v/>
      </c>
      <c r="W491" s="17"/>
      <c r="X491" s="140" t="str">
        <f t="shared" si="105"/>
        <v/>
      </c>
      <c r="Y491" s="21"/>
      <c r="Z491" s="26" t="str">
        <f t="shared" si="98"/>
        <v/>
      </c>
      <c r="AA491" s="27" t="str">
        <f t="shared" si="99"/>
        <v/>
      </c>
      <c r="AB491" s="27" t="str">
        <f t="shared" si="100"/>
        <v/>
      </c>
      <c r="AC491" s="25" t="str">
        <f t="shared" si="106"/>
        <v/>
      </c>
      <c r="AD491" s="19" t="str">
        <f t="shared" si="107"/>
        <v/>
      </c>
      <c r="AE491" s="142" t="str">
        <f t="shared" si="108"/>
        <v/>
      </c>
      <c r="AF491" s="28" t="str">
        <f t="shared" si="109"/>
        <v/>
      </c>
      <c r="AG491" s="29" t="str">
        <f t="shared" si="110"/>
        <v/>
      </c>
      <c r="AH491" s="30" t="str">
        <f t="shared" si="111"/>
        <v/>
      </c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  <c r="AV491" s="6"/>
      <c r="AW491" s="6"/>
    </row>
    <row r="492" spans="2:49" ht="18" customHeight="1" x14ac:dyDescent="0.2">
      <c r="B492" s="106">
        <v>481</v>
      </c>
      <c r="C492" s="153"/>
      <c r="D492" s="184"/>
      <c r="E492" s="184"/>
      <c r="F492" s="184"/>
      <c r="G492" s="165" t="str">
        <f t="shared" si="101"/>
        <v/>
      </c>
      <c r="H492" s="48"/>
      <c r="I492" s="17"/>
      <c r="J492" s="140" t="str">
        <f t="shared" si="102"/>
        <v/>
      </c>
      <c r="K492" s="112"/>
      <c r="L492" s="114"/>
      <c r="M492" s="114"/>
      <c r="N492" s="114"/>
      <c r="O492" s="18" t="str" cm="1">
        <f t="array" ref="O492">IF(K492="","",IF($O$11="Bester",LARGE(K492:N492,1),IF(AND(M492="",N492=""),"",SUM(LARGE(K492:N492,{1;2;3})))))</f>
        <v/>
      </c>
      <c r="P492" s="140" t="str">
        <f t="shared" si="103"/>
        <v/>
      </c>
      <c r="Q492" s="112"/>
      <c r="R492" s="114"/>
      <c r="S492" s="114"/>
      <c r="T492" s="114"/>
      <c r="U492" s="19" t="str" cm="1">
        <f t="array" ref="U492">IF(Q492="","",IF($U$11="Bester",LARGE(Q492:T492,1),IF(AND(S492="",T492=""),"",SUM(LARGE(Q492:T492,{1;2;3})))))</f>
        <v/>
      </c>
      <c r="V492" s="140" t="str">
        <f t="shared" si="104"/>
        <v/>
      </c>
      <c r="W492" s="17"/>
      <c r="X492" s="140" t="str">
        <f t="shared" si="105"/>
        <v/>
      </c>
      <c r="Y492" s="21"/>
      <c r="Z492" s="26" t="str">
        <f t="shared" si="98"/>
        <v/>
      </c>
      <c r="AA492" s="27" t="str">
        <f t="shared" si="99"/>
        <v/>
      </c>
      <c r="AB492" s="27" t="str">
        <f t="shared" si="100"/>
        <v/>
      </c>
      <c r="AC492" s="25" t="str">
        <f t="shared" si="106"/>
        <v/>
      </c>
      <c r="AD492" s="19" t="str">
        <f t="shared" si="107"/>
        <v/>
      </c>
      <c r="AE492" s="142" t="str">
        <f t="shared" si="108"/>
        <v/>
      </c>
      <c r="AF492" s="28" t="str">
        <f t="shared" si="109"/>
        <v/>
      </c>
      <c r="AG492" s="29" t="str">
        <f t="shared" si="110"/>
        <v/>
      </c>
      <c r="AH492" s="30" t="str">
        <f t="shared" si="111"/>
        <v/>
      </c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  <c r="AV492" s="6"/>
      <c r="AW492" s="6"/>
    </row>
    <row r="493" spans="2:49" ht="18" customHeight="1" x14ac:dyDescent="0.2">
      <c r="B493" s="106">
        <v>482</v>
      </c>
      <c r="C493" s="153"/>
      <c r="D493" s="184"/>
      <c r="E493" s="184"/>
      <c r="F493" s="184"/>
      <c r="G493" s="165" t="str">
        <f t="shared" si="101"/>
        <v/>
      </c>
      <c r="H493" s="48"/>
      <c r="I493" s="17"/>
      <c r="J493" s="140" t="str">
        <f t="shared" si="102"/>
        <v/>
      </c>
      <c r="K493" s="112"/>
      <c r="L493" s="114"/>
      <c r="M493" s="114"/>
      <c r="N493" s="114"/>
      <c r="O493" s="18" t="str" cm="1">
        <f t="array" ref="O493">IF(K493="","",IF($O$11="Bester",LARGE(K493:N493,1),IF(AND(M493="",N493=""),"",SUM(LARGE(K493:N493,{1;2;3})))))</f>
        <v/>
      </c>
      <c r="P493" s="140" t="str">
        <f t="shared" si="103"/>
        <v/>
      </c>
      <c r="Q493" s="112"/>
      <c r="R493" s="114"/>
      <c r="S493" s="114"/>
      <c r="T493" s="114"/>
      <c r="U493" s="19" t="str" cm="1">
        <f t="array" ref="U493">IF(Q493="","",IF($U$11="Bester",LARGE(Q493:T493,1),IF(AND(S493="",T493=""),"",SUM(LARGE(Q493:T493,{1;2;3})))))</f>
        <v/>
      </c>
      <c r="V493" s="140" t="str">
        <f t="shared" si="104"/>
        <v/>
      </c>
      <c r="W493" s="17"/>
      <c r="X493" s="140" t="str">
        <f t="shared" si="105"/>
        <v/>
      </c>
      <c r="Y493" s="21"/>
      <c r="Z493" s="26" t="str">
        <f t="shared" si="98"/>
        <v/>
      </c>
      <c r="AA493" s="27" t="str">
        <f t="shared" si="99"/>
        <v/>
      </c>
      <c r="AB493" s="27" t="str">
        <f t="shared" si="100"/>
        <v/>
      </c>
      <c r="AC493" s="25" t="str">
        <f t="shared" si="106"/>
        <v/>
      </c>
      <c r="AD493" s="19" t="str">
        <f t="shared" si="107"/>
        <v/>
      </c>
      <c r="AE493" s="142" t="str">
        <f t="shared" si="108"/>
        <v/>
      </c>
      <c r="AF493" s="28" t="str">
        <f t="shared" si="109"/>
        <v/>
      </c>
      <c r="AG493" s="29" t="str">
        <f t="shared" si="110"/>
        <v/>
      </c>
      <c r="AH493" s="30" t="str">
        <f t="shared" si="111"/>
        <v/>
      </c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  <c r="AV493" s="6"/>
      <c r="AW493" s="6"/>
    </row>
    <row r="494" spans="2:49" ht="18" customHeight="1" x14ac:dyDescent="0.2">
      <c r="B494" s="106">
        <v>483</v>
      </c>
      <c r="C494" s="153"/>
      <c r="D494" s="184"/>
      <c r="E494" s="184"/>
      <c r="F494" s="184"/>
      <c r="G494" s="165" t="str">
        <f t="shared" si="101"/>
        <v/>
      </c>
      <c r="H494" s="48"/>
      <c r="I494" s="17"/>
      <c r="J494" s="140" t="str">
        <f t="shared" si="102"/>
        <v/>
      </c>
      <c r="K494" s="112"/>
      <c r="L494" s="114"/>
      <c r="M494" s="114"/>
      <c r="N494" s="114"/>
      <c r="O494" s="18" t="str" cm="1">
        <f t="array" ref="O494">IF(K494="","",IF($O$11="Bester",LARGE(K494:N494,1),IF(AND(M494="",N494=""),"",SUM(LARGE(K494:N494,{1;2;3})))))</f>
        <v/>
      </c>
      <c r="P494" s="140" t="str">
        <f t="shared" si="103"/>
        <v/>
      </c>
      <c r="Q494" s="112"/>
      <c r="R494" s="114"/>
      <c r="S494" s="114"/>
      <c r="T494" s="114"/>
      <c r="U494" s="19" t="str" cm="1">
        <f t="array" ref="U494">IF(Q494="","",IF($U$11="Bester",LARGE(Q494:T494,1),IF(AND(S494="",T494=""),"",SUM(LARGE(Q494:T494,{1;2;3})))))</f>
        <v/>
      </c>
      <c r="V494" s="140" t="str">
        <f t="shared" si="104"/>
        <v/>
      </c>
      <c r="W494" s="17"/>
      <c r="X494" s="140" t="str">
        <f t="shared" si="105"/>
        <v/>
      </c>
      <c r="Y494" s="21"/>
      <c r="Z494" s="26" t="str">
        <f t="shared" si="98"/>
        <v/>
      </c>
      <c r="AA494" s="27" t="str">
        <f t="shared" si="99"/>
        <v/>
      </c>
      <c r="AB494" s="27" t="str">
        <f t="shared" si="100"/>
        <v/>
      </c>
      <c r="AC494" s="25" t="str">
        <f t="shared" si="106"/>
        <v/>
      </c>
      <c r="AD494" s="19" t="str">
        <f t="shared" si="107"/>
        <v/>
      </c>
      <c r="AE494" s="142" t="str">
        <f t="shared" si="108"/>
        <v/>
      </c>
      <c r="AF494" s="28" t="str">
        <f t="shared" si="109"/>
        <v/>
      </c>
      <c r="AG494" s="29" t="str">
        <f t="shared" si="110"/>
        <v/>
      </c>
      <c r="AH494" s="30" t="str">
        <f t="shared" si="111"/>
        <v/>
      </c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  <c r="AV494" s="6"/>
      <c r="AW494" s="6"/>
    </row>
    <row r="495" spans="2:49" ht="18" customHeight="1" x14ac:dyDescent="0.2">
      <c r="B495" s="106">
        <v>484</v>
      </c>
      <c r="C495" s="153"/>
      <c r="D495" s="184"/>
      <c r="E495" s="184"/>
      <c r="F495" s="184"/>
      <c r="G495" s="165" t="str">
        <f t="shared" si="101"/>
        <v/>
      </c>
      <c r="H495" s="48"/>
      <c r="I495" s="17"/>
      <c r="J495" s="140" t="str">
        <f t="shared" si="102"/>
        <v/>
      </c>
      <c r="K495" s="112"/>
      <c r="L495" s="114"/>
      <c r="M495" s="114"/>
      <c r="N495" s="114"/>
      <c r="O495" s="18" t="str" cm="1">
        <f t="array" ref="O495">IF(K495="","",IF($O$11="Bester",LARGE(K495:N495,1),IF(AND(M495="",N495=""),"",SUM(LARGE(K495:N495,{1;2;3})))))</f>
        <v/>
      </c>
      <c r="P495" s="140" t="str">
        <f t="shared" si="103"/>
        <v/>
      </c>
      <c r="Q495" s="112"/>
      <c r="R495" s="114"/>
      <c r="S495" s="114"/>
      <c r="T495" s="114"/>
      <c r="U495" s="19" t="str" cm="1">
        <f t="array" ref="U495">IF(Q495="","",IF($U$11="Bester",LARGE(Q495:T495,1),IF(AND(S495="",T495=""),"",SUM(LARGE(Q495:T495,{1;2;3})))))</f>
        <v/>
      </c>
      <c r="V495" s="140" t="str">
        <f t="shared" si="104"/>
        <v/>
      </c>
      <c r="W495" s="17"/>
      <c r="X495" s="140" t="str">
        <f t="shared" si="105"/>
        <v/>
      </c>
      <c r="Y495" s="21"/>
      <c r="Z495" s="26" t="str">
        <f t="shared" si="98"/>
        <v/>
      </c>
      <c r="AA495" s="27" t="str">
        <f t="shared" si="99"/>
        <v/>
      </c>
      <c r="AB495" s="27" t="str">
        <f t="shared" si="100"/>
        <v/>
      </c>
      <c r="AC495" s="25" t="str">
        <f t="shared" si="106"/>
        <v/>
      </c>
      <c r="AD495" s="19" t="str">
        <f t="shared" si="107"/>
        <v/>
      </c>
      <c r="AE495" s="142" t="str">
        <f t="shared" si="108"/>
        <v/>
      </c>
      <c r="AF495" s="28" t="str">
        <f t="shared" si="109"/>
        <v/>
      </c>
      <c r="AG495" s="29" t="str">
        <f t="shared" si="110"/>
        <v/>
      </c>
      <c r="AH495" s="30" t="str">
        <f t="shared" si="111"/>
        <v/>
      </c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  <c r="AV495" s="6"/>
      <c r="AW495" s="6"/>
    </row>
    <row r="496" spans="2:49" ht="18" customHeight="1" x14ac:dyDescent="0.2">
      <c r="B496" s="106">
        <v>485</v>
      </c>
      <c r="C496" s="153"/>
      <c r="D496" s="184"/>
      <c r="E496" s="184"/>
      <c r="F496" s="184"/>
      <c r="G496" s="165" t="str">
        <f t="shared" si="101"/>
        <v/>
      </c>
      <c r="H496" s="48"/>
      <c r="I496" s="17"/>
      <c r="J496" s="140" t="str">
        <f t="shared" si="102"/>
        <v/>
      </c>
      <c r="K496" s="112"/>
      <c r="L496" s="114"/>
      <c r="M496" s="114"/>
      <c r="N496" s="114"/>
      <c r="O496" s="18" t="str" cm="1">
        <f t="array" ref="O496">IF(K496="","",IF($O$11="Bester",LARGE(K496:N496,1),IF(AND(M496="",N496=""),"",SUM(LARGE(K496:N496,{1;2;3})))))</f>
        <v/>
      </c>
      <c r="P496" s="140" t="str">
        <f t="shared" si="103"/>
        <v/>
      </c>
      <c r="Q496" s="112"/>
      <c r="R496" s="114"/>
      <c r="S496" s="114"/>
      <c r="T496" s="114"/>
      <c r="U496" s="19" t="str" cm="1">
        <f t="array" ref="U496">IF(Q496="","",IF($U$11="Bester",LARGE(Q496:T496,1),IF(AND(S496="",T496=""),"",SUM(LARGE(Q496:T496,{1;2;3})))))</f>
        <v/>
      </c>
      <c r="V496" s="140" t="str">
        <f t="shared" si="104"/>
        <v/>
      </c>
      <c r="W496" s="17"/>
      <c r="X496" s="140" t="str">
        <f t="shared" si="105"/>
        <v/>
      </c>
      <c r="Y496" s="21"/>
      <c r="Z496" s="26" t="str">
        <f t="shared" si="98"/>
        <v/>
      </c>
      <c r="AA496" s="27" t="str">
        <f t="shared" si="99"/>
        <v/>
      </c>
      <c r="AB496" s="27" t="str">
        <f t="shared" si="100"/>
        <v/>
      </c>
      <c r="AC496" s="25" t="str">
        <f t="shared" si="106"/>
        <v/>
      </c>
      <c r="AD496" s="19" t="str">
        <f t="shared" si="107"/>
        <v/>
      </c>
      <c r="AE496" s="142" t="str">
        <f t="shared" si="108"/>
        <v/>
      </c>
      <c r="AF496" s="28" t="str">
        <f t="shared" si="109"/>
        <v/>
      </c>
      <c r="AG496" s="29" t="str">
        <f t="shared" si="110"/>
        <v/>
      </c>
      <c r="AH496" s="30" t="str">
        <f t="shared" si="111"/>
        <v/>
      </c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  <c r="AV496" s="6"/>
      <c r="AW496" s="6"/>
    </row>
    <row r="497" spans="2:49" ht="18" customHeight="1" x14ac:dyDescent="0.2">
      <c r="B497" s="106">
        <v>486</v>
      </c>
      <c r="C497" s="153"/>
      <c r="D497" s="184"/>
      <c r="E497" s="184"/>
      <c r="F497" s="184"/>
      <c r="G497" s="165" t="str">
        <f t="shared" si="101"/>
        <v/>
      </c>
      <c r="H497" s="48"/>
      <c r="I497" s="17"/>
      <c r="J497" s="140" t="str">
        <f t="shared" si="102"/>
        <v/>
      </c>
      <c r="K497" s="112"/>
      <c r="L497" s="114"/>
      <c r="M497" s="114"/>
      <c r="N497" s="114"/>
      <c r="O497" s="18" t="str" cm="1">
        <f t="array" ref="O497">IF(K497="","",IF($O$11="Bester",LARGE(K497:N497,1),IF(AND(M497="",N497=""),"",SUM(LARGE(K497:N497,{1;2;3})))))</f>
        <v/>
      </c>
      <c r="P497" s="140" t="str">
        <f t="shared" si="103"/>
        <v/>
      </c>
      <c r="Q497" s="112"/>
      <c r="R497" s="114"/>
      <c r="S497" s="114"/>
      <c r="T497" s="114"/>
      <c r="U497" s="19" t="str" cm="1">
        <f t="array" ref="U497">IF(Q497="","",IF($U$11="Bester",LARGE(Q497:T497,1),IF(AND(S497="",T497=""),"",SUM(LARGE(Q497:T497,{1;2;3})))))</f>
        <v/>
      </c>
      <c r="V497" s="140" t="str">
        <f t="shared" si="104"/>
        <v/>
      </c>
      <c r="W497" s="17"/>
      <c r="X497" s="140" t="str">
        <f t="shared" si="105"/>
        <v/>
      </c>
      <c r="Y497" s="21"/>
      <c r="Z497" s="26" t="str">
        <f t="shared" si="98"/>
        <v/>
      </c>
      <c r="AA497" s="27" t="str">
        <f t="shared" si="99"/>
        <v/>
      </c>
      <c r="AB497" s="27" t="str">
        <f t="shared" si="100"/>
        <v/>
      </c>
      <c r="AC497" s="25" t="str">
        <f t="shared" si="106"/>
        <v/>
      </c>
      <c r="AD497" s="19" t="str">
        <f t="shared" si="107"/>
        <v/>
      </c>
      <c r="AE497" s="142" t="str">
        <f t="shared" si="108"/>
        <v/>
      </c>
      <c r="AF497" s="28" t="str">
        <f t="shared" si="109"/>
        <v/>
      </c>
      <c r="AG497" s="29" t="str">
        <f t="shared" si="110"/>
        <v/>
      </c>
      <c r="AH497" s="30" t="str">
        <f t="shared" si="111"/>
        <v/>
      </c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  <c r="AV497" s="6"/>
      <c r="AW497" s="6"/>
    </row>
    <row r="498" spans="2:49" ht="18" customHeight="1" x14ac:dyDescent="0.2">
      <c r="B498" s="106">
        <v>487</v>
      </c>
      <c r="C498" s="153"/>
      <c r="D498" s="184"/>
      <c r="E498" s="184"/>
      <c r="F498" s="184"/>
      <c r="G498" s="165" t="str">
        <f t="shared" si="101"/>
        <v/>
      </c>
      <c r="H498" s="48"/>
      <c r="I498" s="17"/>
      <c r="J498" s="140" t="str">
        <f t="shared" si="102"/>
        <v/>
      </c>
      <c r="K498" s="112"/>
      <c r="L498" s="114"/>
      <c r="M498" s="114"/>
      <c r="N498" s="114"/>
      <c r="O498" s="18" t="str" cm="1">
        <f t="array" ref="O498">IF(K498="","",IF($O$11="Bester",LARGE(K498:N498,1),IF(AND(M498="",N498=""),"",SUM(LARGE(K498:N498,{1;2;3})))))</f>
        <v/>
      </c>
      <c r="P498" s="140" t="str">
        <f t="shared" si="103"/>
        <v/>
      </c>
      <c r="Q498" s="112"/>
      <c r="R498" s="114"/>
      <c r="S498" s="114"/>
      <c r="T498" s="114"/>
      <c r="U498" s="19" t="str" cm="1">
        <f t="array" ref="U498">IF(Q498="","",IF($U$11="Bester",LARGE(Q498:T498,1),IF(AND(S498="",T498=""),"",SUM(LARGE(Q498:T498,{1;2;3})))))</f>
        <v/>
      </c>
      <c r="V498" s="140" t="str">
        <f t="shared" si="104"/>
        <v/>
      </c>
      <c r="W498" s="17"/>
      <c r="X498" s="140" t="str">
        <f t="shared" si="105"/>
        <v/>
      </c>
      <c r="Y498" s="21"/>
      <c r="Z498" s="26" t="str">
        <f t="shared" si="98"/>
        <v/>
      </c>
      <c r="AA498" s="27" t="str">
        <f t="shared" si="99"/>
        <v/>
      </c>
      <c r="AB498" s="27" t="str">
        <f t="shared" si="100"/>
        <v/>
      </c>
      <c r="AC498" s="25" t="str">
        <f t="shared" si="106"/>
        <v/>
      </c>
      <c r="AD498" s="19" t="str">
        <f t="shared" si="107"/>
        <v/>
      </c>
      <c r="AE498" s="142" t="str">
        <f t="shared" si="108"/>
        <v/>
      </c>
      <c r="AF498" s="28" t="str">
        <f t="shared" si="109"/>
        <v/>
      </c>
      <c r="AG498" s="29" t="str">
        <f t="shared" si="110"/>
        <v/>
      </c>
      <c r="AH498" s="30" t="str">
        <f t="shared" si="111"/>
        <v/>
      </c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  <c r="AV498" s="6"/>
      <c r="AW498" s="6"/>
    </row>
    <row r="499" spans="2:49" ht="18" customHeight="1" x14ac:dyDescent="0.2">
      <c r="B499" s="106">
        <v>488</v>
      </c>
      <c r="C499" s="153"/>
      <c r="D499" s="184"/>
      <c r="E499" s="184"/>
      <c r="F499" s="184"/>
      <c r="G499" s="165" t="str">
        <f t="shared" si="101"/>
        <v/>
      </c>
      <c r="H499" s="48"/>
      <c r="I499" s="17"/>
      <c r="J499" s="140" t="str">
        <f t="shared" si="102"/>
        <v/>
      </c>
      <c r="K499" s="112"/>
      <c r="L499" s="114"/>
      <c r="M499" s="114"/>
      <c r="N499" s="114"/>
      <c r="O499" s="18" t="str" cm="1">
        <f t="array" ref="O499">IF(K499="","",IF($O$11="Bester",LARGE(K499:N499,1),IF(AND(M499="",N499=""),"",SUM(LARGE(K499:N499,{1;2;3})))))</f>
        <v/>
      </c>
      <c r="P499" s="140" t="str">
        <f t="shared" si="103"/>
        <v/>
      </c>
      <c r="Q499" s="112"/>
      <c r="R499" s="114"/>
      <c r="S499" s="114"/>
      <c r="T499" s="114"/>
      <c r="U499" s="19" t="str" cm="1">
        <f t="array" ref="U499">IF(Q499="","",IF($U$11="Bester",LARGE(Q499:T499,1),IF(AND(S499="",T499=""),"",SUM(LARGE(Q499:T499,{1;2;3})))))</f>
        <v/>
      </c>
      <c r="V499" s="140" t="str">
        <f t="shared" si="104"/>
        <v/>
      </c>
      <c r="W499" s="17"/>
      <c r="X499" s="140" t="str">
        <f t="shared" si="105"/>
        <v/>
      </c>
      <c r="Y499" s="21"/>
      <c r="Z499" s="26" t="str">
        <f t="shared" si="98"/>
        <v/>
      </c>
      <c r="AA499" s="27" t="str">
        <f t="shared" si="99"/>
        <v/>
      </c>
      <c r="AB499" s="27" t="str">
        <f t="shared" si="100"/>
        <v/>
      </c>
      <c r="AC499" s="25" t="str">
        <f t="shared" si="106"/>
        <v/>
      </c>
      <c r="AD499" s="19" t="str">
        <f t="shared" si="107"/>
        <v/>
      </c>
      <c r="AE499" s="142" t="str">
        <f t="shared" si="108"/>
        <v/>
      </c>
      <c r="AF499" s="28" t="str">
        <f t="shared" si="109"/>
        <v/>
      </c>
      <c r="AG499" s="29" t="str">
        <f t="shared" si="110"/>
        <v/>
      </c>
      <c r="AH499" s="30" t="str">
        <f t="shared" si="111"/>
        <v/>
      </c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  <c r="AV499" s="6"/>
      <c r="AW499" s="6"/>
    </row>
    <row r="500" spans="2:49" ht="18" customHeight="1" x14ac:dyDescent="0.2">
      <c r="B500" s="106">
        <v>489</v>
      </c>
      <c r="C500" s="153"/>
      <c r="D500" s="184"/>
      <c r="E500" s="184"/>
      <c r="F500" s="184"/>
      <c r="G500" s="165" t="str">
        <f t="shared" si="101"/>
        <v/>
      </c>
      <c r="H500" s="48"/>
      <c r="I500" s="17"/>
      <c r="J500" s="140" t="str">
        <f t="shared" si="102"/>
        <v/>
      </c>
      <c r="K500" s="112"/>
      <c r="L500" s="114"/>
      <c r="M500" s="114"/>
      <c r="N500" s="114"/>
      <c r="O500" s="18" t="str" cm="1">
        <f t="array" ref="O500">IF(K500="","",IF($O$11="Bester",LARGE(K500:N500,1),IF(AND(M500="",N500=""),"",SUM(LARGE(K500:N500,{1;2;3})))))</f>
        <v/>
      </c>
      <c r="P500" s="140" t="str">
        <f t="shared" si="103"/>
        <v/>
      </c>
      <c r="Q500" s="112"/>
      <c r="R500" s="114"/>
      <c r="S500" s="114"/>
      <c r="T500" s="114"/>
      <c r="U500" s="19" t="str" cm="1">
        <f t="array" ref="U500">IF(Q500="","",IF($U$11="Bester",LARGE(Q500:T500,1),IF(AND(S500="",T500=""),"",SUM(LARGE(Q500:T500,{1;2;3})))))</f>
        <v/>
      </c>
      <c r="V500" s="140" t="str">
        <f t="shared" si="104"/>
        <v/>
      </c>
      <c r="W500" s="17"/>
      <c r="X500" s="140" t="str">
        <f t="shared" si="105"/>
        <v/>
      </c>
      <c r="Y500" s="21"/>
      <c r="Z500" s="26" t="str">
        <f t="shared" si="98"/>
        <v/>
      </c>
      <c r="AA500" s="27" t="str">
        <f t="shared" si="99"/>
        <v/>
      </c>
      <c r="AB500" s="27" t="str">
        <f t="shared" si="100"/>
        <v/>
      </c>
      <c r="AC500" s="25" t="str">
        <f t="shared" si="106"/>
        <v/>
      </c>
      <c r="AD500" s="19" t="str">
        <f t="shared" si="107"/>
        <v/>
      </c>
      <c r="AE500" s="142" t="str">
        <f t="shared" si="108"/>
        <v/>
      </c>
      <c r="AF500" s="28" t="str">
        <f t="shared" si="109"/>
        <v/>
      </c>
      <c r="AG500" s="29" t="str">
        <f t="shared" si="110"/>
        <v/>
      </c>
      <c r="AH500" s="30" t="str">
        <f t="shared" si="111"/>
        <v/>
      </c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  <c r="AV500" s="6"/>
      <c r="AW500" s="6"/>
    </row>
    <row r="501" spans="2:49" ht="18" customHeight="1" x14ac:dyDescent="0.2">
      <c r="B501" s="106">
        <v>490</v>
      </c>
      <c r="C501" s="153"/>
      <c r="D501" s="184"/>
      <c r="E501" s="184"/>
      <c r="F501" s="184"/>
      <c r="G501" s="165" t="str">
        <f t="shared" si="101"/>
        <v/>
      </c>
      <c r="H501" s="48"/>
      <c r="I501" s="17"/>
      <c r="J501" s="140" t="str">
        <f t="shared" si="102"/>
        <v/>
      </c>
      <c r="K501" s="112"/>
      <c r="L501" s="114"/>
      <c r="M501" s="114"/>
      <c r="N501" s="114"/>
      <c r="O501" s="18" t="str" cm="1">
        <f t="array" ref="O501">IF(K501="","",IF($O$11="Bester",LARGE(K501:N501,1),IF(AND(M501="",N501=""),"",SUM(LARGE(K501:N501,{1;2;3})))))</f>
        <v/>
      </c>
      <c r="P501" s="140" t="str">
        <f t="shared" si="103"/>
        <v/>
      </c>
      <c r="Q501" s="112"/>
      <c r="R501" s="114"/>
      <c r="S501" s="114"/>
      <c r="T501" s="114"/>
      <c r="U501" s="19" t="str" cm="1">
        <f t="array" ref="U501">IF(Q501="","",IF($U$11="Bester",LARGE(Q501:T501,1),IF(AND(S501="",T501=""),"",SUM(LARGE(Q501:T501,{1;2;3})))))</f>
        <v/>
      </c>
      <c r="V501" s="140" t="str">
        <f t="shared" si="104"/>
        <v/>
      </c>
      <c r="W501" s="17"/>
      <c r="X501" s="140" t="str">
        <f t="shared" si="105"/>
        <v/>
      </c>
      <c r="Y501" s="21"/>
      <c r="Z501" s="26" t="str">
        <f t="shared" si="98"/>
        <v/>
      </c>
      <c r="AA501" s="27" t="str">
        <f t="shared" si="99"/>
        <v/>
      </c>
      <c r="AB501" s="27" t="str">
        <f t="shared" si="100"/>
        <v/>
      </c>
      <c r="AC501" s="25" t="str">
        <f t="shared" si="106"/>
        <v/>
      </c>
      <c r="AD501" s="19" t="str">
        <f t="shared" si="107"/>
        <v/>
      </c>
      <c r="AE501" s="142" t="str">
        <f t="shared" si="108"/>
        <v/>
      </c>
      <c r="AF501" s="28" t="str">
        <f t="shared" si="109"/>
        <v/>
      </c>
      <c r="AG501" s="29" t="str">
        <f t="shared" si="110"/>
        <v/>
      </c>
      <c r="AH501" s="30" t="str">
        <f t="shared" si="111"/>
        <v/>
      </c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  <c r="AV501" s="6"/>
      <c r="AW501" s="6"/>
    </row>
    <row r="502" spans="2:49" ht="18" customHeight="1" x14ac:dyDescent="0.2">
      <c r="B502" s="106">
        <v>491</v>
      </c>
      <c r="C502" s="153"/>
      <c r="D502" s="184"/>
      <c r="E502" s="184"/>
      <c r="F502" s="184"/>
      <c r="G502" s="165" t="str">
        <f t="shared" si="101"/>
        <v/>
      </c>
      <c r="H502" s="48"/>
      <c r="I502" s="17"/>
      <c r="J502" s="140" t="str">
        <f t="shared" si="102"/>
        <v/>
      </c>
      <c r="K502" s="112"/>
      <c r="L502" s="114"/>
      <c r="M502" s="114"/>
      <c r="N502" s="114"/>
      <c r="O502" s="18" t="str" cm="1">
        <f t="array" ref="O502">IF(K502="","",IF($O$11="Bester",LARGE(K502:N502,1),IF(AND(M502="",N502=""),"",SUM(LARGE(K502:N502,{1;2;3})))))</f>
        <v/>
      </c>
      <c r="P502" s="140" t="str">
        <f t="shared" si="103"/>
        <v/>
      </c>
      <c r="Q502" s="112"/>
      <c r="R502" s="114"/>
      <c r="S502" s="114"/>
      <c r="T502" s="114"/>
      <c r="U502" s="19" t="str" cm="1">
        <f t="array" ref="U502">IF(Q502="","",IF($U$11="Bester",LARGE(Q502:T502,1),IF(AND(S502="",T502=""),"",SUM(LARGE(Q502:T502,{1;2;3})))))</f>
        <v/>
      </c>
      <c r="V502" s="140" t="str">
        <f t="shared" si="104"/>
        <v/>
      </c>
      <c r="W502" s="17"/>
      <c r="X502" s="140" t="str">
        <f t="shared" si="105"/>
        <v/>
      </c>
      <c r="Y502" s="21"/>
      <c r="Z502" s="26" t="str">
        <f t="shared" si="98"/>
        <v/>
      </c>
      <c r="AA502" s="27" t="str">
        <f t="shared" si="99"/>
        <v/>
      </c>
      <c r="AB502" s="27" t="str">
        <f t="shared" si="100"/>
        <v/>
      </c>
      <c r="AC502" s="25" t="str">
        <f t="shared" si="106"/>
        <v/>
      </c>
      <c r="AD502" s="19" t="str">
        <f t="shared" si="107"/>
        <v/>
      </c>
      <c r="AE502" s="142" t="str">
        <f t="shared" si="108"/>
        <v/>
      </c>
      <c r="AF502" s="28" t="str">
        <f t="shared" si="109"/>
        <v/>
      </c>
      <c r="AG502" s="29" t="str">
        <f t="shared" si="110"/>
        <v/>
      </c>
      <c r="AH502" s="30" t="str">
        <f t="shared" si="111"/>
        <v/>
      </c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  <c r="AV502" s="6"/>
      <c r="AW502" s="6"/>
    </row>
    <row r="503" spans="2:49" ht="18" customHeight="1" x14ac:dyDescent="0.2">
      <c r="B503" s="106">
        <v>492</v>
      </c>
      <c r="C503" s="153"/>
      <c r="D503" s="184"/>
      <c r="E503" s="184"/>
      <c r="F503" s="184"/>
      <c r="G503" s="165" t="str">
        <f t="shared" si="101"/>
        <v/>
      </c>
      <c r="H503" s="48"/>
      <c r="I503" s="17"/>
      <c r="J503" s="140" t="str">
        <f t="shared" si="102"/>
        <v/>
      </c>
      <c r="K503" s="112"/>
      <c r="L503" s="114"/>
      <c r="M503" s="114"/>
      <c r="N503" s="114"/>
      <c r="O503" s="18" t="str" cm="1">
        <f t="array" ref="O503">IF(K503="","",IF($O$11="Bester",LARGE(K503:N503,1),IF(AND(M503="",N503=""),"",SUM(LARGE(K503:N503,{1;2;3})))))</f>
        <v/>
      </c>
      <c r="P503" s="140" t="str">
        <f t="shared" si="103"/>
        <v/>
      </c>
      <c r="Q503" s="112"/>
      <c r="R503" s="114"/>
      <c r="S503" s="114"/>
      <c r="T503" s="114"/>
      <c r="U503" s="19" t="str" cm="1">
        <f t="array" ref="U503">IF(Q503="","",IF($U$11="Bester",LARGE(Q503:T503,1),IF(AND(S503="",T503=""),"",SUM(LARGE(Q503:T503,{1;2;3})))))</f>
        <v/>
      </c>
      <c r="V503" s="140" t="str">
        <f t="shared" si="104"/>
        <v/>
      </c>
      <c r="W503" s="17"/>
      <c r="X503" s="140" t="str">
        <f t="shared" si="105"/>
        <v/>
      </c>
      <c r="Y503" s="21"/>
      <c r="Z503" s="26" t="str">
        <f t="shared" si="98"/>
        <v/>
      </c>
      <c r="AA503" s="27" t="str">
        <f t="shared" si="99"/>
        <v/>
      </c>
      <c r="AB503" s="27" t="str">
        <f t="shared" si="100"/>
        <v/>
      </c>
      <c r="AC503" s="25" t="str">
        <f t="shared" si="106"/>
        <v/>
      </c>
      <c r="AD503" s="19" t="str">
        <f t="shared" si="107"/>
        <v/>
      </c>
      <c r="AE503" s="142" t="str">
        <f t="shared" si="108"/>
        <v/>
      </c>
      <c r="AF503" s="28" t="str">
        <f t="shared" si="109"/>
        <v/>
      </c>
      <c r="AG503" s="29" t="str">
        <f t="shared" si="110"/>
        <v/>
      </c>
      <c r="AH503" s="30" t="str">
        <f t="shared" si="111"/>
        <v/>
      </c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  <c r="AV503" s="6"/>
      <c r="AW503" s="6"/>
    </row>
    <row r="504" spans="2:49" ht="18" customHeight="1" x14ac:dyDescent="0.2">
      <c r="B504" s="106">
        <v>493</v>
      </c>
      <c r="C504" s="153"/>
      <c r="D504" s="184"/>
      <c r="E504" s="184"/>
      <c r="F504" s="184"/>
      <c r="G504" s="165" t="str">
        <f t="shared" si="101"/>
        <v/>
      </c>
      <c r="H504" s="48"/>
      <c r="I504" s="17"/>
      <c r="J504" s="140" t="str">
        <f t="shared" si="102"/>
        <v/>
      </c>
      <c r="K504" s="112"/>
      <c r="L504" s="114"/>
      <c r="M504" s="114"/>
      <c r="N504" s="114"/>
      <c r="O504" s="18" t="str" cm="1">
        <f t="array" ref="O504">IF(K504="","",IF($O$11="Bester",LARGE(K504:N504,1),IF(AND(M504="",N504=""),"",SUM(LARGE(K504:N504,{1;2;3})))))</f>
        <v/>
      </c>
      <c r="P504" s="140" t="str">
        <f t="shared" si="103"/>
        <v/>
      </c>
      <c r="Q504" s="112"/>
      <c r="R504" s="114"/>
      <c r="S504" s="114"/>
      <c r="T504" s="114"/>
      <c r="U504" s="19" t="str" cm="1">
        <f t="array" ref="U504">IF(Q504="","",IF($U$11="Bester",LARGE(Q504:T504,1),IF(AND(S504="",T504=""),"",SUM(LARGE(Q504:T504,{1;2;3})))))</f>
        <v/>
      </c>
      <c r="V504" s="140" t="str">
        <f t="shared" si="104"/>
        <v/>
      </c>
      <c r="W504" s="17"/>
      <c r="X504" s="140" t="str">
        <f t="shared" si="105"/>
        <v/>
      </c>
      <c r="Y504" s="21"/>
      <c r="Z504" s="26" t="str">
        <f t="shared" si="98"/>
        <v/>
      </c>
      <c r="AA504" s="27" t="str">
        <f t="shared" si="99"/>
        <v/>
      </c>
      <c r="AB504" s="27" t="str">
        <f t="shared" si="100"/>
        <v/>
      </c>
      <c r="AC504" s="25" t="str">
        <f t="shared" si="106"/>
        <v/>
      </c>
      <c r="AD504" s="19" t="str">
        <f t="shared" si="107"/>
        <v/>
      </c>
      <c r="AE504" s="142" t="str">
        <f t="shared" si="108"/>
        <v/>
      </c>
      <c r="AF504" s="28" t="str">
        <f t="shared" si="109"/>
        <v/>
      </c>
      <c r="AG504" s="29" t="str">
        <f t="shared" si="110"/>
        <v/>
      </c>
      <c r="AH504" s="30" t="str">
        <f t="shared" si="111"/>
        <v/>
      </c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  <c r="AV504" s="6"/>
      <c r="AW504" s="6"/>
    </row>
    <row r="505" spans="2:49" ht="18" customHeight="1" x14ac:dyDescent="0.2">
      <c r="B505" s="106">
        <v>494</v>
      </c>
      <c r="C505" s="153"/>
      <c r="D505" s="184"/>
      <c r="E505" s="184"/>
      <c r="F505" s="184"/>
      <c r="G505" s="165" t="str">
        <f t="shared" si="101"/>
        <v/>
      </c>
      <c r="H505" s="48"/>
      <c r="I505" s="17"/>
      <c r="J505" s="140" t="str">
        <f t="shared" si="102"/>
        <v/>
      </c>
      <c r="K505" s="112"/>
      <c r="L505" s="114"/>
      <c r="M505" s="114"/>
      <c r="N505" s="114"/>
      <c r="O505" s="18" t="str" cm="1">
        <f t="array" ref="O505">IF(K505="","",IF($O$11="Bester",LARGE(K505:N505,1),IF(AND(M505="",N505=""),"",SUM(LARGE(K505:N505,{1;2;3})))))</f>
        <v/>
      </c>
      <c r="P505" s="140" t="str">
        <f t="shared" si="103"/>
        <v/>
      </c>
      <c r="Q505" s="112"/>
      <c r="R505" s="114"/>
      <c r="S505" s="114"/>
      <c r="T505" s="114"/>
      <c r="U505" s="19" t="str" cm="1">
        <f t="array" ref="U505">IF(Q505="","",IF($U$11="Bester",LARGE(Q505:T505,1),IF(AND(S505="",T505=""),"",SUM(LARGE(Q505:T505,{1;2;3})))))</f>
        <v/>
      </c>
      <c r="V505" s="140" t="str">
        <f t="shared" si="104"/>
        <v/>
      </c>
      <c r="W505" s="17"/>
      <c r="X505" s="140" t="str">
        <f t="shared" si="105"/>
        <v/>
      </c>
      <c r="Y505" s="21"/>
      <c r="Z505" s="26" t="str">
        <f t="shared" si="98"/>
        <v/>
      </c>
      <c r="AA505" s="27" t="str">
        <f t="shared" si="99"/>
        <v/>
      </c>
      <c r="AB505" s="27" t="str">
        <f t="shared" si="100"/>
        <v/>
      </c>
      <c r="AC505" s="25" t="str">
        <f t="shared" si="106"/>
        <v/>
      </c>
      <c r="AD505" s="19" t="str">
        <f t="shared" si="107"/>
        <v/>
      </c>
      <c r="AE505" s="142" t="str">
        <f t="shared" si="108"/>
        <v/>
      </c>
      <c r="AF505" s="28" t="str">
        <f t="shared" si="109"/>
        <v/>
      </c>
      <c r="AG505" s="29" t="str">
        <f t="shared" si="110"/>
        <v/>
      </c>
      <c r="AH505" s="30" t="str">
        <f t="shared" si="111"/>
        <v/>
      </c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  <c r="AV505" s="6"/>
      <c r="AW505" s="6"/>
    </row>
    <row r="506" spans="2:49" ht="18" customHeight="1" x14ac:dyDescent="0.2">
      <c r="B506" s="106">
        <v>495</v>
      </c>
      <c r="C506" s="153"/>
      <c r="D506" s="184"/>
      <c r="E506" s="184"/>
      <c r="F506" s="184"/>
      <c r="G506" s="165" t="str">
        <f t="shared" si="101"/>
        <v/>
      </c>
      <c r="H506" s="48"/>
      <c r="I506" s="17"/>
      <c r="J506" s="140" t="str">
        <f t="shared" si="102"/>
        <v/>
      </c>
      <c r="K506" s="112"/>
      <c r="L506" s="114"/>
      <c r="M506" s="114"/>
      <c r="N506" s="114"/>
      <c r="O506" s="18" t="str" cm="1">
        <f t="array" ref="O506">IF(K506="","",IF($O$11="Bester",LARGE(K506:N506,1),IF(AND(M506="",N506=""),"",SUM(LARGE(K506:N506,{1;2;3})))))</f>
        <v/>
      </c>
      <c r="P506" s="140" t="str">
        <f t="shared" si="103"/>
        <v/>
      </c>
      <c r="Q506" s="112"/>
      <c r="R506" s="114"/>
      <c r="S506" s="114"/>
      <c r="T506" s="114"/>
      <c r="U506" s="19" t="str" cm="1">
        <f t="array" ref="U506">IF(Q506="","",IF($U$11="Bester",LARGE(Q506:T506,1),IF(AND(S506="",T506=""),"",SUM(LARGE(Q506:T506,{1;2;3})))))</f>
        <v/>
      </c>
      <c r="V506" s="140" t="str">
        <f t="shared" si="104"/>
        <v/>
      </c>
      <c r="W506" s="17"/>
      <c r="X506" s="140" t="str">
        <f t="shared" si="105"/>
        <v/>
      </c>
      <c r="Y506" s="21"/>
      <c r="Z506" s="26" t="str">
        <f t="shared" si="98"/>
        <v/>
      </c>
      <c r="AA506" s="27" t="str">
        <f t="shared" si="99"/>
        <v/>
      </c>
      <c r="AB506" s="27" t="str">
        <f t="shared" si="100"/>
        <v/>
      </c>
      <c r="AC506" s="25" t="str">
        <f t="shared" si="106"/>
        <v/>
      </c>
      <c r="AD506" s="19" t="str">
        <f t="shared" si="107"/>
        <v/>
      </c>
      <c r="AE506" s="142" t="str">
        <f t="shared" si="108"/>
        <v/>
      </c>
      <c r="AF506" s="28" t="str">
        <f t="shared" si="109"/>
        <v/>
      </c>
      <c r="AG506" s="29" t="str">
        <f t="shared" si="110"/>
        <v/>
      </c>
      <c r="AH506" s="30" t="str">
        <f t="shared" si="111"/>
        <v/>
      </c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  <c r="AV506" s="6"/>
      <c r="AW506" s="6"/>
    </row>
    <row r="507" spans="2:49" ht="18" customHeight="1" x14ac:dyDescent="0.2">
      <c r="B507" s="106">
        <v>496</v>
      </c>
      <c r="C507" s="153"/>
      <c r="D507" s="184"/>
      <c r="E507" s="184"/>
      <c r="F507" s="184"/>
      <c r="G507" s="165" t="str">
        <f t="shared" si="101"/>
        <v/>
      </c>
      <c r="H507" s="48"/>
      <c r="I507" s="17"/>
      <c r="J507" s="140" t="str">
        <f t="shared" si="102"/>
        <v/>
      </c>
      <c r="K507" s="112"/>
      <c r="L507" s="114"/>
      <c r="M507" s="114"/>
      <c r="N507" s="114"/>
      <c r="O507" s="18" t="str" cm="1">
        <f t="array" ref="O507">IF(K507="","",IF($O$11="Bester",LARGE(K507:N507,1),IF(AND(M507="",N507=""),"",SUM(LARGE(K507:N507,{1;2;3})))))</f>
        <v/>
      </c>
      <c r="P507" s="140" t="str">
        <f t="shared" si="103"/>
        <v/>
      </c>
      <c r="Q507" s="112"/>
      <c r="R507" s="114"/>
      <c r="S507" s="114"/>
      <c r="T507" s="114"/>
      <c r="U507" s="19" t="str" cm="1">
        <f t="array" ref="U507">IF(Q507="","",IF($U$11="Bester",LARGE(Q507:T507,1),IF(AND(S507="",T507=""),"",SUM(LARGE(Q507:T507,{1;2;3})))))</f>
        <v/>
      </c>
      <c r="V507" s="140" t="str">
        <f t="shared" si="104"/>
        <v/>
      </c>
      <c r="W507" s="17"/>
      <c r="X507" s="140" t="str">
        <f t="shared" si="105"/>
        <v/>
      </c>
      <c r="Y507" s="21"/>
      <c r="Z507" s="26" t="str">
        <f t="shared" si="98"/>
        <v/>
      </c>
      <c r="AA507" s="27" t="str">
        <f t="shared" si="99"/>
        <v/>
      </c>
      <c r="AB507" s="27" t="str">
        <f t="shared" si="100"/>
        <v/>
      </c>
      <c r="AC507" s="25" t="str">
        <f t="shared" si="106"/>
        <v/>
      </c>
      <c r="AD507" s="19" t="str">
        <f t="shared" si="107"/>
        <v/>
      </c>
      <c r="AE507" s="142" t="str">
        <f t="shared" si="108"/>
        <v/>
      </c>
      <c r="AF507" s="28" t="str">
        <f t="shared" si="109"/>
        <v/>
      </c>
      <c r="AG507" s="29" t="str">
        <f t="shared" si="110"/>
        <v/>
      </c>
      <c r="AH507" s="30" t="str">
        <f t="shared" si="111"/>
        <v/>
      </c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  <c r="AV507" s="6"/>
      <c r="AW507" s="6"/>
    </row>
    <row r="508" spans="2:49" ht="18" customHeight="1" x14ac:dyDescent="0.2">
      <c r="B508" s="106">
        <v>497</v>
      </c>
      <c r="C508" s="153"/>
      <c r="D508" s="184"/>
      <c r="E508" s="184"/>
      <c r="F508" s="184"/>
      <c r="G508" s="165" t="str">
        <f t="shared" si="101"/>
        <v/>
      </c>
      <c r="H508" s="48"/>
      <c r="I508" s="17"/>
      <c r="J508" s="140" t="str">
        <f t="shared" si="102"/>
        <v/>
      </c>
      <c r="K508" s="112"/>
      <c r="L508" s="114"/>
      <c r="M508" s="114"/>
      <c r="N508" s="114"/>
      <c r="O508" s="18" t="str" cm="1">
        <f t="array" ref="O508">IF(K508="","",IF($O$11="Bester",LARGE(K508:N508,1),IF(AND(M508="",N508=""),"",SUM(LARGE(K508:N508,{1;2;3})))))</f>
        <v/>
      </c>
      <c r="P508" s="140" t="str">
        <f t="shared" si="103"/>
        <v/>
      </c>
      <c r="Q508" s="112"/>
      <c r="R508" s="114"/>
      <c r="S508" s="114"/>
      <c r="T508" s="114"/>
      <c r="U508" s="19" t="str" cm="1">
        <f t="array" ref="U508">IF(Q508="","",IF($U$11="Bester",LARGE(Q508:T508,1),IF(AND(S508="",T508=""),"",SUM(LARGE(Q508:T508,{1;2;3})))))</f>
        <v/>
      </c>
      <c r="V508" s="140" t="str">
        <f t="shared" si="104"/>
        <v/>
      </c>
      <c r="W508" s="17"/>
      <c r="X508" s="140" t="str">
        <f t="shared" si="105"/>
        <v/>
      </c>
      <c r="Y508" s="21"/>
      <c r="Z508" s="26" t="str">
        <f t="shared" si="98"/>
        <v/>
      </c>
      <c r="AA508" s="27" t="str">
        <f t="shared" si="99"/>
        <v/>
      </c>
      <c r="AB508" s="27" t="str">
        <f t="shared" si="100"/>
        <v/>
      </c>
      <c r="AC508" s="25" t="str">
        <f t="shared" si="106"/>
        <v/>
      </c>
      <c r="AD508" s="19" t="str">
        <f t="shared" si="107"/>
        <v/>
      </c>
      <c r="AE508" s="142" t="str">
        <f t="shared" si="108"/>
        <v/>
      </c>
      <c r="AF508" s="28" t="str">
        <f t="shared" si="109"/>
        <v/>
      </c>
      <c r="AG508" s="29" t="str">
        <f t="shared" si="110"/>
        <v/>
      </c>
      <c r="AH508" s="30" t="str">
        <f t="shared" si="111"/>
        <v/>
      </c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  <c r="AV508" s="6"/>
      <c r="AW508" s="6"/>
    </row>
    <row r="509" spans="2:49" ht="18" customHeight="1" x14ac:dyDescent="0.2">
      <c r="B509" s="106">
        <v>498</v>
      </c>
      <c r="C509" s="153"/>
      <c r="D509" s="184"/>
      <c r="E509" s="184"/>
      <c r="F509" s="184"/>
      <c r="G509" s="165" t="str">
        <f t="shared" si="101"/>
        <v/>
      </c>
      <c r="H509" s="48"/>
      <c r="I509" s="17"/>
      <c r="J509" s="140" t="str">
        <f t="shared" si="102"/>
        <v/>
      </c>
      <c r="K509" s="112"/>
      <c r="L509" s="114"/>
      <c r="M509" s="114"/>
      <c r="N509" s="114"/>
      <c r="O509" s="18" t="str" cm="1">
        <f t="array" ref="O509">IF(K509="","",IF($O$11="Bester",LARGE(K509:N509,1),IF(AND(M509="",N509=""),"",SUM(LARGE(K509:N509,{1;2;3})))))</f>
        <v/>
      </c>
      <c r="P509" s="140" t="str">
        <f t="shared" si="103"/>
        <v/>
      </c>
      <c r="Q509" s="112"/>
      <c r="R509" s="114"/>
      <c r="S509" s="114"/>
      <c r="T509" s="114"/>
      <c r="U509" s="19" t="str" cm="1">
        <f t="array" ref="U509">IF(Q509="","",IF($U$11="Bester",LARGE(Q509:T509,1),IF(AND(S509="",T509=""),"",SUM(LARGE(Q509:T509,{1;2;3})))))</f>
        <v/>
      </c>
      <c r="V509" s="140" t="str">
        <f t="shared" si="104"/>
        <v/>
      </c>
      <c r="W509" s="17"/>
      <c r="X509" s="140" t="str">
        <f t="shared" si="105"/>
        <v/>
      </c>
      <c r="Y509" s="21"/>
      <c r="Z509" s="26" t="str">
        <f t="shared" si="98"/>
        <v/>
      </c>
      <c r="AA509" s="27" t="str">
        <f t="shared" si="99"/>
        <v/>
      </c>
      <c r="AB509" s="27" t="str">
        <f t="shared" si="100"/>
        <v/>
      </c>
      <c r="AC509" s="25" t="str">
        <f t="shared" si="106"/>
        <v/>
      </c>
      <c r="AD509" s="19" t="str">
        <f t="shared" si="107"/>
        <v/>
      </c>
      <c r="AE509" s="142" t="str">
        <f t="shared" si="108"/>
        <v/>
      </c>
      <c r="AF509" s="28" t="str">
        <f t="shared" si="109"/>
        <v/>
      </c>
      <c r="AG509" s="29" t="str">
        <f t="shared" si="110"/>
        <v/>
      </c>
      <c r="AH509" s="30" t="str">
        <f t="shared" si="111"/>
        <v/>
      </c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  <c r="AV509" s="6"/>
      <c r="AW509" s="6"/>
    </row>
    <row r="510" spans="2:49" ht="18" customHeight="1" x14ac:dyDescent="0.2">
      <c r="B510" s="106">
        <v>499</v>
      </c>
      <c r="C510" s="153"/>
      <c r="D510" s="184"/>
      <c r="E510" s="184"/>
      <c r="F510" s="184"/>
      <c r="G510" s="165" t="str">
        <f t="shared" si="101"/>
        <v/>
      </c>
      <c r="H510" s="48"/>
      <c r="I510" s="17"/>
      <c r="J510" s="140" t="str">
        <f t="shared" si="102"/>
        <v/>
      </c>
      <c r="K510" s="112"/>
      <c r="L510" s="114"/>
      <c r="M510" s="114"/>
      <c r="N510" s="114"/>
      <c r="O510" s="18" t="str" cm="1">
        <f t="array" ref="O510">IF(K510="","",IF($O$11="Bester",LARGE(K510:N510,1),IF(AND(M510="",N510=""),"",SUM(LARGE(K510:N510,{1;2;3})))))</f>
        <v/>
      </c>
      <c r="P510" s="140" t="str">
        <f t="shared" si="103"/>
        <v/>
      </c>
      <c r="Q510" s="112"/>
      <c r="R510" s="114"/>
      <c r="S510" s="114"/>
      <c r="T510" s="114"/>
      <c r="U510" s="19" t="str" cm="1">
        <f t="array" ref="U510">IF(Q510="","",IF($U$11="Bester",LARGE(Q510:T510,1),IF(AND(S510="",T510=""),"",SUM(LARGE(Q510:T510,{1;2;3})))))</f>
        <v/>
      </c>
      <c r="V510" s="140" t="str">
        <f t="shared" si="104"/>
        <v/>
      </c>
      <c r="W510" s="17"/>
      <c r="X510" s="140" t="str">
        <f t="shared" si="105"/>
        <v/>
      </c>
      <c r="Y510" s="21"/>
      <c r="Z510" s="26" t="str">
        <f t="shared" si="98"/>
        <v/>
      </c>
      <c r="AA510" s="27" t="str">
        <f t="shared" si="99"/>
        <v/>
      </c>
      <c r="AB510" s="27" t="str">
        <f t="shared" si="100"/>
        <v/>
      </c>
      <c r="AC510" s="25" t="str">
        <f t="shared" si="106"/>
        <v/>
      </c>
      <c r="AD510" s="19" t="str">
        <f t="shared" si="107"/>
        <v/>
      </c>
      <c r="AE510" s="142" t="str">
        <f t="shared" si="108"/>
        <v/>
      </c>
      <c r="AF510" s="28" t="str">
        <f t="shared" si="109"/>
        <v/>
      </c>
      <c r="AG510" s="29" t="str">
        <f t="shared" si="110"/>
        <v/>
      </c>
      <c r="AH510" s="30" t="str">
        <f t="shared" si="111"/>
        <v/>
      </c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  <c r="AV510" s="6"/>
      <c r="AW510" s="6"/>
    </row>
    <row r="511" spans="2:49" ht="18" customHeight="1" x14ac:dyDescent="0.2">
      <c r="B511" s="106">
        <v>500</v>
      </c>
      <c r="C511" s="153"/>
      <c r="D511" s="184"/>
      <c r="E511" s="184"/>
      <c r="F511" s="184"/>
      <c r="G511" s="165" t="str">
        <f t="shared" si="101"/>
        <v/>
      </c>
      <c r="H511" s="48"/>
      <c r="I511" s="17"/>
      <c r="J511" s="140" t="str">
        <f t="shared" si="102"/>
        <v/>
      </c>
      <c r="K511" s="112"/>
      <c r="L511" s="114"/>
      <c r="M511" s="114"/>
      <c r="N511" s="114"/>
      <c r="O511" s="18" t="str" cm="1">
        <f t="array" ref="O511">IF(K511="","",IF($O$11="Bester",LARGE(K511:N511,1),IF(AND(M511="",N511=""),"",SUM(LARGE(K511:N511,{1;2;3})))))</f>
        <v/>
      </c>
      <c r="P511" s="140" t="str">
        <f t="shared" si="103"/>
        <v/>
      </c>
      <c r="Q511" s="112"/>
      <c r="R511" s="114"/>
      <c r="S511" s="114"/>
      <c r="T511" s="114"/>
      <c r="U511" s="19" t="str" cm="1">
        <f t="array" ref="U511">IF(Q511="","",IF($U$11="Bester",LARGE(Q511:T511,1),IF(AND(S511="",T511=""),"",SUM(LARGE(Q511:T511,{1;2;3})))))</f>
        <v/>
      </c>
      <c r="V511" s="140" t="str">
        <f t="shared" si="104"/>
        <v/>
      </c>
      <c r="W511" s="17"/>
      <c r="X511" s="140" t="str">
        <f t="shared" si="105"/>
        <v/>
      </c>
      <c r="Y511" s="21"/>
      <c r="Z511" s="26" t="str">
        <f t="shared" si="98"/>
        <v/>
      </c>
      <c r="AA511" s="27" t="str">
        <f t="shared" si="99"/>
        <v/>
      </c>
      <c r="AB511" s="27" t="str">
        <f t="shared" si="100"/>
        <v/>
      </c>
      <c r="AC511" s="25" t="str">
        <f t="shared" si="106"/>
        <v/>
      </c>
      <c r="AD511" s="19" t="str">
        <f t="shared" si="107"/>
        <v/>
      </c>
      <c r="AE511" s="142" t="str">
        <f t="shared" si="108"/>
        <v/>
      </c>
      <c r="AF511" s="28" t="str">
        <f t="shared" si="109"/>
        <v/>
      </c>
      <c r="AG511" s="29" t="str">
        <f t="shared" si="110"/>
        <v/>
      </c>
      <c r="AH511" s="30" t="str">
        <f t="shared" si="111"/>
        <v/>
      </c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  <c r="AV511" s="6"/>
      <c r="AW511" s="6"/>
    </row>
    <row r="512" spans="2:49" ht="18" customHeight="1" x14ac:dyDescent="0.2">
      <c r="B512" s="106">
        <v>501</v>
      </c>
      <c r="C512" s="153"/>
      <c r="D512" s="184"/>
      <c r="E512" s="184"/>
      <c r="F512" s="184"/>
      <c r="G512" s="165" t="str">
        <f t="shared" si="101"/>
        <v/>
      </c>
      <c r="H512" s="48"/>
      <c r="I512" s="17"/>
      <c r="J512" s="140" t="str">
        <f t="shared" si="102"/>
        <v/>
      </c>
      <c r="K512" s="112"/>
      <c r="L512" s="114"/>
      <c r="M512" s="114"/>
      <c r="N512" s="114"/>
      <c r="O512" s="18" t="str" cm="1">
        <f t="array" ref="O512">IF(K512="","",IF($O$11="Bester",LARGE(K512:N512,1),IF(AND(M512="",N512=""),"",SUM(LARGE(K512:N512,{1;2;3})))))</f>
        <v/>
      </c>
      <c r="P512" s="140" t="str">
        <f t="shared" si="103"/>
        <v/>
      </c>
      <c r="Q512" s="112"/>
      <c r="R512" s="114"/>
      <c r="S512" s="114"/>
      <c r="T512" s="114"/>
      <c r="U512" s="19" t="str" cm="1">
        <f t="array" ref="U512">IF(Q512="","",IF($U$11="Bester",LARGE(Q512:T512,1),IF(AND(S512="",T512=""),"",SUM(LARGE(Q512:T512,{1;2;3})))))</f>
        <v/>
      </c>
      <c r="V512" s="140" t="str">
        <f t="shared" si="104"/>
        <v/>
      </c>
      <c r="W512" s="17"/>
      <c r="X512" s="140" t="str">
        <f t="shared" si="105"/>
        <v/>
      </c>
      <c r="Y512" s="21"/>
      <c r="Z512" s="26" t="str">
        <f t="shared" si="98"/>
        <v/>
      </c>
      <c r="AA512" s="27" t="str">
        <f t="shared" si="99"/>
        <v/>
      </c>
      <c r="AB512" s="27" t="str">
        <f t="shared" si="100"/>
        <v/>
      </c>
      <c r="AC512" s="25" t="str">
        <f t="shared" si="106"/>
        <v/>
      </c>
      <c r="AD512" s="19" t="str">
        <f t="shared" si="107"/>
        <v/>
      </c>
      <c r="AE512" s="142" t="str">
        <f t="shared" si="108"/>
        <v/>
      </c>
      <c r="AF512" s="28" t="str">
        <f t="shared" si="109"/>
        <v/>
      </c>
      <c r="AG512" s="29" t="str">
        <f t="shared" si="110"/>
        <v/>
      </c>
      <c r="AH512" s="30" t="str">
        <f t="shared" si="111"/>
        <v/>
      </c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  <c r="AV512" s="6"/>
      <c r="AW512" s="6"/>
    </row>
    <row r="513" spans="2:49" ht="18" customHeight="1" x14ac:dyDescent="0.2">
      <c r="B513" s="106">
        <v>502</v>
      </c>
      <c r="C513" s="153"/>
      <c r="D513" s="184"/>
      <c r="E513" s="184"/>
      <c r="F513" s="184"/>
      <c r="G513" s="165" t="str">
        <f t="shared" si="101"/>
        <v/>
      </c>
      <c r="H513" s="48"/>
      <c r="I513" s="17"/>
      <c r="J513" s="140" t="str">
        <f t="shared" si="102"/>
        <v/>
      </c>
      <c r="K513" s="112"/>
      <c r="L513" s="114"/>
      <c r="M513" s="114"/>
      <c r="N513" s="114"/>
      <c r="O513" s="18" t="str" cm="1">
        <f t="array" ref="O513">IF(K513="","",IF($O$11="Bester",LARGE(K513:N513,1),IF(AND(M513="",N513=""),"",SUM(LARGE(K513:N513,{1;2;3})))))</f>
        <v/>
      </c>
      <c r="P513" s="140" t="str">
        <f t="shared" si="103"/>
        <v/>
      </c>
      <c r="Q513" s="112"/>
      <c r="R513" s="114"/>
      <c r="S513" s="114"/>
      <c r="T513" s="114"/>
      <c r="U513" s="19" t="str" cm="1">
        <f t="array" ref="U513">IF(Q513="","",IF($U$11="Bester",LARGE(Q513:T513,1),IF(AND(S513="",T513=""),"",SUM(LARGE(Q513:T513,{1;2;3})))))</f>
        <v/>
      </c>
      <c r="V513" s="140" t="str">
        <f t="shared" si="104"/>
        <v/>
      </c>
      <c r="W513" s="17"/>
      <c r="X513" s="140" t="str">
        <f t="shared" si="105"/>
        <v/>
      </c>
      <c r="Y513" s="21"/>
      <c r="Z513" s="26" t="str">
        <f t="shared" si="98"/>
        <v/>
      </c>
      <c r="AA513" s="27" t="str">
        <f t="shared" si="99"/>
        <v/>
      </c>
      <c r="AB513" s="27" t="str">
        <f t="shared" si="100"/>
        <v/>
      </c>
      <c r="AC513" s="25" t="str">
        <f t="shared" si="106"/>
        <v/>
      </c>
      <c r="AD513" s="19" t="str">
        <f t="shared" si="107"/>
        <v/>
      </c>
      <c r="AE513" s="142" t="str">
        <f t="shared" si="108"/>
        <v/>
      </c>
      <c r="AF513" s="28" t="str">
        <f t="shared" si="109"/>
        <v/>
      </c>
      <c r="AG513" s="29" t="str">
        <f t="shared" si="110"/>
        <v/>
      </c>
      <c r="AH513" s="30" t="str">
        <f t="shared" si="111"/>
        <v/>
      </c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  <c r="AV513" s="6"/>
      <c r="AW513" s="6"/>
    </row>
    <row r="514" spans="2:49" ht="18" customHeight="1" x14ac:dyDescent="0.2">
      <c r="B514" s="106">
        <v>503</v>
      </c>
      <c r="C514" s="153"/>
      <c r="D514" s="184"/>
      <c r="E514" s="184"/>
      <c r="F514" s="184"/>
      <c r="G514" s="165" t="str">
        <f t="shared" si="101"/>
        <v/>
      </c>
      <c r="H514" s="48"/>
      <c r="I514" s="17"/>
      <c r="J514" s="140" t="str">
        <f t="shared" si="102"/>
        <v/>
      </c>
      <c r="K514" s="112"/>
      <c r="L514" s="114"/>
      <c r="M514" s="114"/>
      <c r="N514" s="114"/>
      <c r="O514" s="18" t="str" cm="1">
        <f t="array" ref="O514">IF(K514="","",IF($O$11="Bester",LARGE(K514:N514,1),IF(AND(M514="",N514=""),"",SUM(LARGE(K514:N514,{1;2;3})))))</f>
        <v/>
      </c>
      <c r="P514" s="140" t="str">
        <f t="shared" si="103"/>
        <v/>
      </c>
      <c r="Q514" s="112"/>
      <c r="R514" s="114"/>
      <c r="S514" s="114"/>
      <c r="T514" s="114"/>
      <c r="U514" s="19" t="str" cm="1">
        <f t="array" ref="U514">IF(Q514="","",IF($U$11="Bester",LARGE(Q514:T514,1),IF(AND(S514="",T514=""),"",SUM(LARGE(Q514:T514,{1;2;3})))))</f>
        <v/>
      </c>
      <c r="V514" s="140" t="str">
        <f t="shared" si="104"/>
        <v/>
      </c>
      <c r="W514" s="17"/>
      <c r="X514" s="140" t="str">
        <f t="shared" si="105"/>
        <v/>
      </c>
      <c r="Y514" s="21"/>
      <c r="Z514" s="26" t="str">
        <f t="shared" si="98"/>
        <v/>
      </c>
      <c r="AA514" s="27" t="str">
        <f t="shared" si="99"/>
        <v/>
      </c>
      <c r="AB514" s="27" t="str">
        <f t="shared" si="100"/>
        <v/>
      </c>
      <c r="AC514" s="25" t="str">
        <f t="shared" si="106"/>
        <v/>
      </c>
      <c r="AD514" s="19" t="str">
        <f t="shared" si="107"/>
        <v/>
      </c>
      <c r="AE514" s="142" t="str">
        <f t="shared" si="108"/>
        <v/>
      </c>
      <c r="AF514" s="28" t="str">
        <f t="shared" si="109"/>
        <v/>
      </c>
      <c r="AG514" s="29" t="str">
        <f t="shared" si="110"/>
        <v/>
      </c>
      <c r="AH514" s="30" t="str">
        <f t="shared" si="111"/>
        <v/>
      </c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  <c r="AV514" s="6"/>
      <c r="AW514" s="6"/>
    </row>
    <row r="515" spans="2:49" ht="18" customHeight="1" x14ac:dyDescent="0.2">
      <c r="B515" s="106">
        <v>504</v>
      </c>
      <c r="C515" s="153"/>
      <c r="D515" s="184"/>
      <c r="E515" s="184"/>
      <c r="F515" s="184"/>
      <c r="G515" s="165" t="str">
        <f t="shared" si="101"/>
        <v/>
      </c>
      <c r="H515" s="48"/>
      <c r="I515" s="17"/>
      <c r="J515" s="140" t="str">
        <f t="shared" si="102"/>
        <v/>
      </c>
      <c r="K515" s="112"/>
      <c r="L515" s="114"/>
      <c r="M515" s="114"/>
      <c r="N515" s="114"/>
      <c r="O515" s="18" t="str" cm="1">
        <f t="array" ref="O515">IF(K515="","",IF($O$11="Bester",LARGE(K515:N515,1),IF(AND(M515="",N515=""),"",SUM(LARGE(K515:N515,{1;2;3})))))</f>
        <v/>
      </c>
      <c r="P515" s="140" t="str">
        <f t="shared" si="103"/>
        <v/>
      </c>
      <c r="Q515" s="112"/>
      <c r="R515" s="114"/>
      <c r="S515" s="114"/>
      <c r="T515" s="114"/>
      <c r="U515" s="19" t="str" cm="1">
        <f t="array" ref="U515">IF(Q515="","",IF($U$11="Bester",LARGE(Q515:T515,1),IF(AND(S515="",T515=""),"",SUM(LARGE(Q515:T515,{1;2;3})))))</f>
        <v/>
      </c>
      <c r="V515" s="140" t="str">
        <f t="shared" si="104"/>
        <v/>
      </c>
      <c r="W515" s="17"/>
      <c r="X515" s="140" t="str">
        <f t="shared" si="105"/>
        <v/>
      </c>
      <c r="Y515" s="21"/>
      <c r="Z515" s="26" t="str">
        <f t="shared" si="98"/>
        <v/>
      </c>
      <c r="AA515" s="27" t="str">
        <f t="shared" si="99"/>
        <v/>
      </c>
      <c r="AB515" s="27" t="str">
        <f t="shared" si="100"/>
        <v/>
      </c>
      <c r="AC515" s="25" t="str">
        <f t="shared" si="106"/>
        <v/>
      </c>
      <c r="AD515" s="19" t="str">
        <f t="shared" si="107"/>
        <v/>
      </c>
      <c r="AE515" s="142" t="str">
        <f t="shared" si="108"/>
        <v/>
      </c>
      <c r="AF515" s="28" t="str">
        <f t="shared" si="109"/>
        <v/>
      </c>
      <c r="AG515" s="29" t="str">
        <f t="shared" si="110"/>
        <v/>
      </c>
      <c r="AH515" s="30" t="str">
        <f t="shared" si="111"/>
        <v/>
      </c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  <c r="AV515" s="6"/>
      <c r="AW515" s="6"/>
    </row>
    <row r="516" spans="2:49" ht="18" customHeight="1" x14ac:dyDescent="0.2">
      <c r="B516" s="106">
        <v>505</v>
      </c>
      <c r="C516" s="153"/>
      <c r="D516" s="184"/>
      <c r="E516" s="184"/>
      <c r="F516" s="184"/>
      <c r="G516" s="165" t="str">
        <f t="shared" si="101"/>
        <v/>
      </c>
      <c r="H516" s="48"/>
      <c r="I516" s="17"/>
      <c r="J516" s="140" t="str">
        <f t="shared" si="102"/>
        <v/>
      </c>
      <c r="K516" s="112"/>
      <c r="L516" s="114"/>
      <c r="M516" s="114"/>
      <c r="N516" s="114"/>
      <c r="O516" s="18" t="str" cm="1">
        <f t="array" ref="O516">IF(K516="","",IF($O$11="Bester",LARGE(K516:N516,1),IF(AND(M516="",N516=""),"",SUM(LARGE(K516:N516,{1;2;3})))))</f>
        <v/>
      </c>
      <c r="P516" s="140" t="str">
        <f t="shared" si="103"/>
        <v/>
      </c>
      <c r="Q516" s="112"/>
      <c r="R516" s="114"/>
      <c r="S516" s="114"/>
      <c r="T516" s="114"/>
      <c r="U516" s="19" t="str" cm="1">
        <f t="array" ref="U516">IF(Q516="","",IF($U$11="Bester",LARGE(Q516:T516,1),IF(AND(S516="",T516=""),"",SUM(LARGE(Q516:T516,{1;2;3})))))</f>
        <v/>
      </c>
      <c r="V516" s="140" t="str">
        <f t="shared" si="104"/>
        <v/>
      </c>
      <c r="W516" s="17"/>
      <c r="X516" s="140" t="str">
        <f t="shared" si="105"/>
        <v/>
      </c>
      <c r="Y516" s="21"/>
      <c r="Z516" s="26" t="str">
        <f t="shared" si="98"/>
        <v/>
      </c>
      <c r="AA516" s="27" t="str">
        <f t="shared" si="99"/>
        <v/>
      </c>
      <c r="AB516" s="27" t="str">
        <f t="shared" si="100"/>
        <v/>
      </c>
      <c r="AC516" s="25" t="str">
        <f t="shared" si="106"/>
        <v/>
      </c>
      <c r="AD516" s="19" t="str">
        <f t="shared" si="107"/>
        <v/>
      </c>
      <c r="AE516" s="142" t="str">
        <f t="shared" si="108"/>
        <v/>
      </c>
      <c r="AF516" s="28" t="str">
        <f t="shared" si="109"/>
        <v/>
      </c>
      <c r="AG516" s="29" t="str">
        <f t="shared" si="110"/>
        <v/>
      </c>
      <c r="AH516" s="30" t="str">
        <f t="shared" si="111"/>
        <v/>
      </c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  <c r="AV516" s="6"/>
      <c r="AW516" s="6"/>
    </row>
    <row r="517" spans="2:49" ht="18" customHeight="1" x14ac:dyDescent="0.2">
      <c r="B517" s="106">
        <v>506</v>
      </c>
      <c r="C517" s="153"/>
      <c r="D517" s="184"/>
      <c r="E517" s="184"/>
      <c r="F517" s="184"/>
      <c r="G517" s="165" t="str">
        <f t="shared" si="101"/>
        <v/>
      </c>
      <c r="H517" s="48"/>
      <c r="I517" s="17"/>
      <c r="J517" s="140" t="str">
        <f t="shared" si="102"/>
        <v/>
      </c>
      <c r="K517" s="112"/>
      <c r="L517" s="114"/>
      <c r="M517" s="114"/>
      <c r="N517" s="114"/>
      <c r="O517" s="18" t="str" cm="1">
        <f t="array" ref="O517">IF(K517="","",IF($O$11="Bester",LARGE(K517:N517,1),IF(AND(M517="",N517=""),"",SUM(LARGE(K517:N517,{1;2;3})))))</f>
        <v/>
      </c>
      <c r="P517" s="140" t="str">
        <f t="shared" si="103"/>
        <v/>
      </c>
      <c r="Q517" s="112"/>
      <c r="R517" s="114"/>
      <c r="S517" s="114"/>
      <c r="T517" s="114"/>
      <c r="U517" s="19" t="str" cm="1">
        <f t="array" ref="U517">IF(Q517="","",IF($U$11="Bester",LARGE(Q517:T517,1),IF(AND(S517="",T517=""),"",SUM(LARGE(Q517:T517,{1;2;3})))))</f>
        <v/>
      </c>
      <c r="V517" s="140" t="str">
        <f t="shared" si="104"/>
        <v/>
      </c>
      <c r="W517" s="17"/>
      <c r="X517" s="140" t="str">
        <f t="shared" si="105"/>
        <v/>
      </c>
      <c r="Y517" s="21"/>
      <c r="Z517" s="26" t="str">
        <f t="shared" si="98"/>
        <v/>
      </c>
      <c r="AA517" s="27" t="str">
        <f t="shared" si="99"/>
        <v/>
      </c>
      <c r="AB517" s="27" t="str">
        <f t="shared" si="100"/>
        <v/>
      </c>
      <c r="AC517" s="25" t="str">
        <f t="shared" si="106"/>
        <v/>
      </c>
      <c r="AD517" s="19" t="str">
        <f t="shared" si="107"/>
        <v/>
      </c>
      <c r="AE517" s="142" t="str">
        <f t="shared" si="108"/>
        <v/>
      </c>
      <c r="AF517" s="28" t="str">
        <f t="shared" si="109"/>
        <v/>
      </c>
      <c r="AG517" s="29" t="str">
        <f t="shared" si="110"/>
        <v/>
      </c>
      <c r="AH517" s="30" t="str">
        <f t="shared" si="111"/>
        <v/>
      </c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  <c r="AV517" s="6"/>
      <c r="AW517" s="6"/>
    </row>
    <row r="518" spans="2:49" ht="18" customHeight="1" x14ac:dyDescent="0.2">
      <c r="B518" s="106">
        <v>507</v>
      </c>
      <c r="C518" s="153"/>
      <c r="D518" s="184"/>
      <c r="E518" s="184"/>
      <c r="F518" s="184"/>
      <c r="G518" s="165" t="str">
        <f t="shared" si="101"/>
        <v/>
      </c>
      <c r="H518" s="48"/>
      <c r="I518" s="17"/>
      <c r="J518" s="140" t="str">
        <f t="shared" si="102"/>
        <v/>
      </c>
      <c r="K518" s="112"/>
      <c r="L518" s="114"/>
      <c r="M518" s="114"/>
      <c r="N518" s="114"/>
      <c r="O518" s="18" t="str" cm="1">
        <f t="array" ref="O518">IF(K518="","",IF($O$11="Bester",LARGE(K518:N518,1),IF(AND(M518="",N518=""),"",SUM(LARGE(K518:N518,{1;2;3})))))</f>
        <v/>
      </c>
      <c r="P518" s="140" t="str">
        <f t="shared" si="103"/>
        <v/>
      </c>
      <c r="Q518" s="112"/>
      <c r="R518" s="114"/>
      <c r="S518" s="114"/>
      <c r="T518" s="114"/>
      <c r="U518" s="19" t="str" cm="1">
        <f t="array" ref="U518">IF(Q518="","",IF($U$11="Bester",LARGE(Q518:T518,1),IF(AND(S518="",T518=""),"",SUM(LARGE(Q518:T518,{1;2;3})))))</f>
        <v/>
      </c>
      <c r="V518" s="140" t="str">
        <f t="shared" si="104"/>
        <v/>
      </c>
      <c r="W518" s="17"/>
      <c r="X518" s="140" t="str">
        <f t="shared" si="105"/>
        <v/>
      </c>
      <c r="Y518" s="21"/>
      <c r="Z518" s="26" t="str">
        <f t="shared" si="98"/>
        <v/>
      </c>
      <c r="AA518" s="27" t="str">
        <f t="shared" si="99"/>
        <v/>
      </c>
      <c r="AB518" s="27" t="str">
        <f t="shared" si="100"/>
        <v/>
      </c>
      <c r="AC518" s="25" t="str">
        <f t="shared" si="106"/>
        <v/>
      </c>
      <c r="AD518" s="19" t="str">
        <f t="shared" si="107"/>
        <v/>
      </c>
      <c r="AE518" s="142" t="str">
        <f t="shared" si="108"/>
        <v/>
      </c>
      <c r="AF518" s="28" t="str">
        <f t="shared" si="109"/>
        <v/>
      </c>
      <c r="AG518" s="29" t="str">
        <f t="shared" si="110"/>
        <v/>
      </c>
      <c r="AH518" s="30" t="str">
        <f t="shared" si="111"/>
        <v/>
      </c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  <c r="AV518" s="6"/>
      <c r="AW518" s="6"/>
    </row>
    <row r="519" spans="2:49" ht="18" customHeight="1" x14ac:dyDescent="0.2">
      <c r="B519" s="106">
        <v>508</v>
      </c>
      <c r="C519" s="153"/>
      <c r="D519" s="184"/>
      <c r="E519" s="184"/>
      <c r="F519" s="184"/>
      <c r="G519" s="165" t="str">
        <f t="shared" si="101"/>
        <v/>
      </c>
      <c r="H519" s="48"/>
      <c r="I519" s="17"/>
      <c r="J519" s="140" t="str">
        <f t="shared" si="102"/>
        <v/>
      </c>
      <c r="K519" s="112"/>
      <c r="L519" s="114"/>
      <c r="M519" s="114"/>
      <c r="N519" s="114"/>
      <c r="O519" s="18" t="str" cm="1">
        <f t="array" ref="O519">IF(K519="","",IF($O$11="Bester",LARGE(K519:N519,1),IF(AND(M519="",N519=""),"",SUM(LARGE(K519:N519,{1;2;3})))))</f>
        <v/>
      </c>
      <c r="P519" s="140" t="str">
        <f t="shared" si="103"/>
        <v/>
      </c>
      <c r="Q519" s="112"/>
      <c r="R519" s="114"/>
      <c r="S519" s="114"/>
      <c r="T519" s="114"/>
      <c r="U519" s="19" t="str" cm="1">
        <f t="array" ref="U519">IF(Q519="","",IF($U$11="Bester",LARGE(Q519:T519,1),IF(AND(S519="",T519=""),"",SUM(LARGE(Q519:T519,{1;2;3})))))</f>
        <v/>
      </c>
      <c r="V519" s="140" t="str">
        <f t="shared" si="104"/>
        <v/>
      </c>
      <c r="W519" s="17"/>
      <c r="X519" s="140" t="str">
        <f t="shared" si="105"/>
        <v/>
      </c>
      <c r="Y519" s="21"/>
      <c r="Z519" s="26" t="str">
        <f t="shared" si="98"/>
        <v/>
      </c>
      <c r="AA519" s="27" t="str">
        <f t="shared" si="99"/>
        <v/>
      </c>
      <c r="AB519" s="27" t="str">
        <f t="shared" si="100"/>
        <v/>
      </c>
      <c r="AC519" s="25" t="str">
        <f t="shared" si="106"/>
        <v/>
      </c>
      <c r="AD519" s="19" t="str">
        <f t="shared" si="107"/>
        <v/>
      </c>
      <c r="AE519" s="142" t="str">
        <f t="shared" si="108"/>
        <v/>
      </c>
      <c r="AF519" s="28" t="str">
        <f t="shared" si="109"/>
        <v/>
      </c>
      <c r="AG519" s="29" t="str">
        <f t="shared" si="110"/>
        <v/>
      </c>
      <c r="AH519" s="30" t="str">
        <f t="shared" si="111"/>
        <v/>
      </c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  <c r="AV519" s="6"/>
      <c r="AW519" s="6"/>
    </row>
    <row r="520" spans="2:49" ht="18" customHeight="1" x14ac:dyDescent="0.2">
      <c r="B520" s="106">
        <v>509</v>
      </c>
      <c r="C520" s="153"/>
      <c r="D520" s="184"/>
      <c r="E520" s="184"/>
      <c r="F520" s="184"/>
      <c r="G520" s="165" t="str">
        <f t="shared" si="101"/>
        <v/>
      </c>
      <c r="H520" s="48"/>
      <c r="I520" s="17"/>
      <c r="J520" s="140" t="str">
        <f t="shared" si="102"/>
        <v/>
      </c>
      <c r="K520" s="112"/>
      <c r="L520" s="114"/>
      <c r="M520" s="114"/>
      <c r="N520" s="114"/>
      <c r="O520" s="18" t="str" cm="1">
        <f t="array" ref="O520">IF(K520="","",IF($O$11="Bester",LARGE(K520:N520,1),IF(AND(M520="",N520=""),"",SUM(LARGE(K520:N520,{1;2;3})))))</f>
        <v/>
      </c>
      <c r="P520" s="140" t="str">
        <f t="shared" si="103"/>
        <v/>
      </c>
      <c r="Q520" s="112"/>
      <c r="R520" s="114"/>
      <c r="S520" s="114"/>
      <c r="T520" s="114"/>
      <c r="U520" s="19" t="str" cm="1">
        <f t="array" ref="U520">IF(Q520="","",IF($U$11="Bester",LARGE(Q520:T520,1),IF(AND(S520="",T520=""),"",SUM(LARGE(Q520:T520,{1;2;3})))))</f>
        <v/>
      </c>
      <c r="V520" s="140" t="str">
        <f t="shared" si="104"/>
        <v/>
      </c>
      <c r="W520" s="17"/>
      <c r="X520" s="140" t="str">
        <f t="shared" si="105"/>
        <v/>
      </c>
      <c r="Y520" s="21"/>
      <c r="Z520" s="26" t="str">
        <f t="shared" si="98"/>
        <v/>
      </c>
      <c r="AA520" s="27" t="str">
        <f t="shared" si="99"/>
        <v/>
      </c>
      <c r="AB520" s="27" t="str">
        <f t="shared" si="100"/>
        <v/>
      </c>
      <c r="AC520" s="25" t="str">
        <f t="shared" si="106"/>
        <v/>
      </c>
      <c r="AD520" s="19" t="str">
        <f t="shared" si="107"/>
        <v/>
      </c>
      <c r="AE520" s="142" t="str">
        <f t="shared" si="108"/>
        <v/>
      </c>
      <c r="AF520" s="28" t="str">
        <f t="shared" si="109"/>
        <v/>
      </c>
      <c r="AG520" s="29" t="str">
        <f t="shared" si="110"/>
        <v/>
      </c>
      <c r="AH520" s="30" t="str">
        <f t="shared" si="111"/>
        <v/>
      </c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  <c r="AV520" s="6"/>
      <c r="AW520" s="6"/>
    </row>
    <row r="521" spans="2:49" ht="18" customHeight="1" x14ac:dyDescent="0.2">
      <c r="B521" s="106">
        <v>510</v>
      </c>
      <c r="C521" s="153"/>
      <c r="D521" s="184"/>
      <c r="E521" s="184"/>
      <c r="F521" s="184"/>
      <c r="G521" s="165" t="str">
        <f t="shared" si="101"/>
        <v/>
      </c>
      <c r="H521" s="48"/>
      <c r="I521" s="17"/>
      <c r="J521" s="140" t="str">
        <f t="shared" si="102"/>
        <v/>
      </c>
      <c r="K521" s="112"/>
      <c r="L521" s="114"/>
      <c r="M521" s="114"/>
      <c r="N521" s="114"/>
      <c r="O521" s="18" t="str" cm="1">
        <f t="array" ref="O521">IF(K521="","",IF($O$11="Bester",LARGE(K521:N521,1),IF(AND(M521="",N521=""),"",SUM(LARGE(K521:N521,{1;2;3})))))</f>
        <v/>
      </c>
      <c r="P521" s="140" t="str">
        <f t="shared" si="103"/>
        <v/>
      </c>
      <c r="Q521" s="112"/>
      <c r="R521" s="114"/>
      <c r="S521" s="114"/>
      <c r="T521" s="114"/>
      <c r="U521" s="19" t="str" cm="1">
        <f t="array" ref="U521">IF(Q521="","",IF($U$11="Bester",LARGE(Q521:T521,1),IF(AND(S521="",T521=""),"",SUM(LARGE(Q521:T521,{1;2;3})))))</f>
        <v/>
      </c>
      <c r="V521" s="140" t="str">
        <f t="shared" si="104"/>
        <v/>
      </c>
      <c r="W521" s="17"/>
      <c r="X521" s="140" t="str">
        <f t="shared" si="105"/>
        <v/>
      </c>
      <c r="Y521" s="21"/>
      <c r="Z521" s="26" t="str">
        <f t="shared" si="98"/>
        <v/>
      </c>
      <c r="AA521" s="27" t="str">
        <f t="shared" si="99"/>
        <v/>
      </c>
      <c r="AB521" s="27" t="str">
        <f t="shared" si="100"/>
        <v/>
      </c>
      <c r="AC521" s="25" t="str">
        <f t="shared" si="106"/>
        <v/>
      </c>
      <c r="AD521" s="19" t="str">
        <f t="shared" si="107"/>
        <v/>
      </c>
      <c r="AE521" s="142" t="str">
        <f t="shared" si="108"/>
        <v/>
      </c>
      <c r="AF521" s="28" t="str">
        <f t="shared" si="109"/>
        <v/>
      </c>
      <c r="AG521" s="29" t="str">
        <f t="shared" si="110"/>
        <v/>
      </c>
      <c r="AH521" s="30" t="str">
        <f t="shared" si="111"/>
        <v/>
      </c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  <c r="AV521" s="6"/>
      <c r="AW521" s="6"/>
    </row>
    <row r="522" spans="2:49" ht="18" customHeight="1" x14ac:dyDescent="0.2">
      <c r="B522" s="106">
        <v>511</v>
      </c>
      <c r="C522" s="153"/>
      <c r="D522" s="184"/>
      <c r="E522" s="184"/>
      <c r="F522" s="184"/>
      <c r="G522" s="165" t="str">
        <f t="shared" si="101"/>
        <v/>
      </c>
      <c r="H522" s="48"/>
      <c r="I522" s="17"/>
      <c r="J522" s="140" t="str">
        <f t="shared" si="102"/>
        <v/>
      </c>
      <c r="K522" s="112"/>
      <c r="L522" s="114"/>
      <c r="M522" s="114"/>
      <c r="N522" s="114"/>
      <c r="O522" s="18" t="str" cm="1">
        <f t="array" ref="O522">IF(K522="","",IF($O$11="Bester",LARGE(K522:N522,1),IF(AND(M522="",N522=""),"",SUM(LARGE(K522:N522,{1;2;3})))))</f>
        <v/>
      </c>
      <c r="P522" s="140" t="str">
        <f t="shared" si="103"/>
        <v/>
      </c>
      <c r="Q522" s="112"/>
      <c r="R522" s="114"/>
      <c r="S522" s="114"/>
      <c r="T522" s="114"/>
      <c r="U522" s="19" t="str" cm="1">
        <f t="array" ref="U522">IF(Q522="","",IF($U$11="Bester",LARGE(Q522:T522,1),IF(AND(S522="",T522=""),"",SUM(LARGE(Q522:T522,{1;2;3})))))</f>
        <v/>
      </c>
      <c r="V522" s="140" t="str">
        <f t="shared" si="104"/>
        <v/>
      </c>
      <c r="W522" s="17"/>
      <c r="X522" s="140" t="str">
        <f t="shared" si="105"/>
        <v/>
      </c>
      <c r="Y522" s="21"/>
      <c r="Z522" s="26" t="str">
        <f t="shared" si="98"/>
        <v/>
      </c>
      <c r="AA522" s="27" t="str">
        <f t="shared" si="99"/>
        <v/>
      </c>
      <c r="AB522" s="27" t="str">
        <f t="shared" si="100"/>
        <v/>
      </c>
      <c r="AC522" s="25" t="str">
        <f t="shared" si="106"/>
        <v/>
      </c>
      <c r="AD522" s="19" t="str">
        <f t="shared" si="107"/>
        <v/>
      </c>
      <c r="AE522" s="142" t="str">
        <f t="shared" si="108"/>
        <v/>
      </c>
      <c r="AF522" s="28" t="str">
        <f t="shared" si="109"/>
        <v/>
      </c>
      <c r="AG522" s="29" t="str">
        <f t="shared" si="110"/>
        <v/>
      </c>
      <c r="AH522" s="30" t="str">
        <f t="shared" si="111"/>
        <v/>
      </c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  <c r="AV522" s="6"/>
      <c r="AW522" s="6"/>
    </row>
    <row r="523" spans="2:49" ht="18" customHeight="1" x14ac:dyDescent="0.2">
      <c r="B523" s="106">
        <v>512</v>
      </c>
      <c r="C523" s="153"/>
      <c r="D523" s="184"/>
      <c r="E523" s="184"/>
      <c r="F523" s="184"/>
      <c r="G523" s="165" t="str">
        <f t="shared" si="101"/>
        <v/>
      </c>
      <c r="H523" s="48"/>
      <c r="I523" s="17"/>
      <c r="J523" s="140" t="str">
        <f t="shared" si="102"/>
        <v/>
      </c>
      <c r="K523" s="112"/>
      <c r="L523" s="114"/>
      <c r="M523" s="114"/>
      <c r="N523" s="114"/>
      <c r="O523" s="18" t="str" cm="1">
        <f t="array" ref="O523">IF(K523="","",IF($O$11="Bester",LARGE(K523:N523,1),IF(AND(M523="",N523=""),"",SUM(LARGE(K523:N523,{1;2;3})))))</f>
        <v/>
      </c>
      <c r="P523" s="140" t="str">
        <f t="shared" si="103"/>
        <v/>
      </c>
      <c r="Q523" s="112"/>
      <c r="R523" s="114"/>
      <c r="S523" s="114"/>
      <c r="T523" s="114"/>
      <c r="U523" s="19" t="str" cm="1">
        <f t="array" ref="U523">IF(Q523="","",IF($U$11="Bester",LARGE(Q523:T523,1),IF(AND(S523="",T523=""),"",SUM(LARGE(Q523:T523,{1;2;3})))))</f>
        <v/>
      </c>
      <c r="V523" s="140" t="str">
        <f t="shared" si="104"/>
        <v/>
      </c>
      <c r="W523" s="17"/>
      <c r="X523" s="140" t="str">
        <f t="shared" si="105"/>
        <v/>
      </c>
      <c r="Y523" s="21"/>
      <c r="Z523" s="26" t="str">
        <f t="shared" si="98"/>
        <v/>
      </c>
      <c r="AA523" s="27" t="str">
        <f t="shared" si="99"/>
        <v/>
      </c>
      <c r="AB523" s="27" t="str">
        <f t="shared" si="100"/>
        <v/>
      </c>
      <c r="AC523" s="25" t="str">
        <f t="shared" si="106"/>
        <v/>
      </c>
      <c r="AD523" s="19" t="str">
        <f t="shared" si="107"/>
        <v/>
      </c>
      <c r="AE523" s="142" t="str">
        <f t="shared" si="108"/>
        <v/>
      </c>
      <c r="AF523" s="28" t="str">
        <f t="shared" si="109"/>
        <v/>
      </c>
      <c r="AG523" s="29" t="str">
        <f t="shared" si="110"/>
        <v/>
      </c>
      <c r="AH523" s="30" t="str">
        <f t="shared" si="111"/>
        <v/>
      </c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  <c r="AV523" s="6"/>
      <c r="AW523" s="6"/>
    </row>
    <row r="524" spans="2:49" ht="18" customHeight="1" x14ac:dyDescent="0.2">
      <c r="B524" s="106">
        <v>513</v>
      </c>
      <c r="C524" s="153"/>
      <c r="D524" s="184"/>
      <c r="E524" s="184"/>
      <c r="F524" s="184"/>
      <c r="G524" s="165" t="str">
        <f t="shared" si="101"/>
        <v/>
      </c>
      <c r="H524" s="48"/>
      <c r="I524" s="17"/>
      <c r="J524" s="140" t="str">
        <f t="shared" si="102"/>
        <v/>
      </c>
      <c r="K524" s="112"/>
      <c r="L524" s="114"/>
      <c r="M524" s="114"/>
      <c r="N524" s="114"/>
      <c r="O524" s="18" t="str" cm="1">
        <f t="array" ref="O524">IF(K524="","",IF($O$11="Bester",LARGE(K524:N524,1),IF(AND(M524="",N524=""),"",SUM(LARGE(K524:N524,{1;2;3})))))</f>
        <v/>
      </c>
      <c r="P524" s="140" t="str">
        <f t="shared" si="103"/>
        <v/>
      </c>
      <c r="Q524" s="112"/>
      <c r="R524" s="114"/>
      <c r="S524" s="114"/>
      <c r="T524" s="114"/>
      <c r="U524" s="19" t="str" cm="1">
        <f t="array" ref="U524">IF(Q524="","",IF($U$11="Bester",LARGE(Q524:T524,1),IF(AND(S524="",T524=""),"",SUM(LARGE(Q524:T524,{1;2;3})))))</f>
        <v/>
      </c>
      <c r="V524" s="140" t="str">
        <f t="shared" si="104"/>
        <v/>
      </c>
      <c r="W524" s="17"/>
      <c r="X524" s="140" t="str">
        <f t="shared" si="105"/>
        <v/>
      </c>
      <c r="Y524" s="21"/>
      <c r="Z524" s="26" t="str">
        <f t="shared" ref="Z524:Z587" si="112">J524</f>
        <v/>
      </c>
      <c r="AA524" s="27" t="str">
        <f t="shared" ref="AA524:AA587" si="113">P524</f>
        <v/>
      </c>
      <c r="AB524" s="27" t="str">
        <f t="shared" ref="AB524:AB587" si="114">V524</f>
        <v/>
      </c>
      <c r="AC524" s="25" t="str">
        <f t="shared" si="106"/>
        <v/>
      </c>
      <c r="AD524" s="19" t="str">
        <f t="shared" si="107"/>
        <v/>
      </c>
      <c r="AE524" s="142" t="str">
        <f t="shared" si="108"/>
        <v/>
      </c>
      <c r="AF524" s="28" t="str">
        <f t="shared" si="109"/>
        <v/>
      </c>
      <c r="AG524" s="29" t="str">
        <f t="shared" si="110"/>
        <v/>
      </c>
      <c r="AH524" s="30" t="str">
        <f t="shared" si="111"/>
        <v/>
      </c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  <c r="AV524" s="6"/>
      <c r="AW524" s="6"/>
    </row>
    <row r="525" spans="2:49" ht="18" customHeight="1" x14ac:dyDescent="0.2">
      <c r="B525" s="106">
        <v>514</v>
      </c>
      <c r="C525" s="153"/>
      <c r="D525" s="184"/>
      <c r="E525" s="184"/>
      <c r="F525" s="184"/>
      <c r="G525" s="165" t="str">
        <f t="shared" ref="G525:G588" si="115">IF(AE525="","",IF(AE525&lt;AO$12,"Ehren",IF(AND(AE525&gt;=AO$12,AE525&lt;=AQ$12),"Sieger","Teiln.")))</f>
        <v/>
      </c>
      <c r="H525" s="48"/>
      <c r="I525" s="17"/>
      <c r="J525" s="140" t="str">
        <f t="shared" ref="J525:J588" si="116">IF(I525="","",RANK(I525,I$12:I$608,IF($I$11="Zeit",1,IF($I$11="Punkte",0,"Fehler"))))</f>
        <v/>
      </c>
      <c r="K525" s="112"/>
      <c r="L525" s="114"/>
      <c r="M525" s="114"/>
      <c r="N525" s="114"/>
      <c r="O525" s="18" t="str" cm="1">
        <f t="array" ref="O525">IF(K525="","",IF($O$11="Bester",LARGE(K525:N525,1),IF(AND(M525="",N525=""),"",SUM(LARGE(K525:N525,{1;2;3})))))</f>
        <v/>
      </c>
      <c r="P525" s="140" t="str">
        <f t="shared" ref="P525:P588" si="117">IF(O525="","",RANK(O525,O$12:O$608,0))</f>
        <v/>
      </c>
      <c r="Q525" s="112"/>
      <c r="R525" s="114"/>
      <c r="S525" s="114"/>
      <c r="T525" s="114"/>
      <c r="U525" s="19" t="str" cm="1">
        <f t="array" ref="U525">IF(Q525="","",IF($U$11="Bester",LARGE(Q525:T525,1),IF(AND(S525="",T525=""),"",SUM(LARGE(Q525:T525,{1;2;3})))))</f>
        <v/>
      </c>
      <c r="V525" s="140" t="str">
        <f t="shared" ref="V525:V588" si="118">IF(U525="","",RANK(U525,U$12:U$608,0))</f>
        <v/>
      </c>
      <c r="W525" s="17"/>
      <c r="X525" s="140" t="str">
        <f t="shared" ref="X525:X588" si="119">IF(W525="","",RANK(W525,W$12:W$608,IF($W$11="Zeit",1,IF($W$11="Punkte",0,"Fehler"))))</f>
        <v/>
      </c>
      <c r="Y525" s="21"/>
      <c r="Z525" s="26" t="str">
        <f t="shared" si="112"/>
        <v/>
      </c>
      <c r="AA525" s="27" t="str">
        <f t="shared" si="113"/>
        <v/>
      </c>
      <c r="AB525" s="27" t="str">
        <f t="shared" si="114"/>
        <v/>
      </c>
      <c r="AC525" s="25" t="str">
        <f t="shared" ref="AC525:AC588" si="120">X525</f>
        <v/>
      </c>
      <c r="AD525" s="19" t="str">
        <f t="shared" ref="AD525:AD588" si="121">IF(AND(Z525="",AA525="",AB525=""),"",SUM(Z525:AC525))</f>
        <v/>
      </c>
      <c r="AE525" s="142" t="str">
        <f t="shared" ref="AE525:AE588" si="122">IF(OR(AD525="",X525="",V525="",P525="",J525=""),"",RANK(AD525,AD$12:AD$608,1))</f>
        <v/>
      </c>
      <c r="AF525" s="28" t="str">
        <f t="shared" ref="AF525:AF588" si="123">IF(AE525="","",IF(AE525&lt;AO$12,"x",""))</f>
        <v/>
      </c>
      <c r="AG525" s="29" t="str">
        <f t="shared" ref="AG525:AG588" si="124">IF(AE525="","",IF(AND(AE525&gt;=AO$12,AE525&lt;=AQ$12),"x",""))</f>
        <v/>
      </c>
      <c r="AH525" s="30" t="str">
        <f t="shared" ref="AH525:AH588" si="125">IF(AE525="","",IF(AE525&gt;=AO$13,"x",""))</f>
        <v/>
      </c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  <c r="AV525" s="6"/>
      <c r="AW525" s="6"/>
    </row>
    <row r="526" spans="2:49" ht="18" customHeight="1" x14ac:dyDescent="0.2">
      <c r="B526" s="106">
        <v>515</v>
      </c>
      <c r="C526" s="153"/>
      <c r="D526" s="184"/>
      <c r="E526" s="184"/>
      <c r="F526" s="184"/>
      <c r="G526" s="165" t="str">
        <f t="shared" si="115"/>
        <v/>
      </c>
      <c r="H526" s="48"/>
      <c r="I526" s="17"/>
      <c r="J526" s="140" t="str">
        <f t="shared" si="116"/>
        <v/>
      </c>
      <c r="K526" s="112"/>
      <c r="L526" s="114"/>
      <c r="M526" s="114"/>
      <c r="N526" s="114"/>
      <c r="O526" s="18" t="str" cm="1">
        <f t="array" ref="O526">IF(K526="","",IF($O$11="Bester",LARGE(K526:N526,1),IF(AND(M526="",N526=""),"",SUM(LARGE(K526:N526,{1;2;3})))))</f>
        <v/>
      </c>
      <c r="P526" s="140" t="str">
        <f t="shared" si="117"/>
        <v/>
      </c>
      <c r="Q526" s="112"/>
      <c r="R526" s="114"/>
      <c r="S526" s="114"/>
      <c r="T526" s="114"/>
      <c r="U526" s="19" t="str" cm="1">
        <f t="array" ref="U526">IF(Q526="","",IF($U$11="Bester",LARGE(Q526:T526,1),IF(AND(S526="",T526=""),"",SUM(LARGE(Q526:T526,{1;2;3})))))</f>
        <v/>
      </c>
      <c r="V526" s="140" t="str">
        <f t="shared" si="118"/>
        <v/>
      </c>
      <c r="W526" s="17"/>
      <c r="X526" s="140" t="str">
        <f t="shared" si="119"/>
        <v/>
      </c>
      <c r="Y526" s="21"/>
      <c r="Z526" s="26" t="str">
        <f t="shared" si="112"/>
        <v/>
      </c>
      <c r="AA526" s="27" t="str">
        <f t="shared" si="113"/>
        <v/>
      </c>
      <c r="AB526" s="27" t="str">
        <f t="shared" si="114"/>
        <v/>
      </c>
      <c r="AC526" s="25" t="str">
        <f t="shared" si="120"/>
        <v/>
      </c>
      <c r="AD526" s="19" t="str">
        <f t="shared" si="121"/>
        <v/>
      </c>
      <c r="AE526" s="142" t="str">
        <f t="shared" si="122"/>
        <v/>
      </c>
      <c r="AF526" s="28" t="str">
        <f t="shared" si="123"/>
        <v/>
      </c>
      <c r="AG526" s="29" t="str">
        <f t="shared" si="124"/>
        <v/>
      </c>
      <c r="AH526" s="30" t="str">
        <f t="shared" si="125"/>
        <v/>
      </c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  <c r="AV526" s="6"/>
      <c r="AW526" s="6"/>
    </row>
    <row r="527" spans="2:49" ht="18" customHeight="1" x14ac:dyDescent="0.2">
      <c r="B527" s="106">
        <v>516</v>
      </c>
      <c r="C527" s="153"/>
      <c r="D527" s="184"/>
      <c r="E527" s="184"/>
      <c r="F527" s="184"/>
      <c r="G527" s="165" t="str">
        <f t="shared" si="115"/>
        <v/>
      </c>
      <c r="H527" s="48"/>
      <c r="I527" s="17"/>
      <c r="J527" s="140" t="str">
        <f t="shared" si="116"/>
        <v/>
      </c>
      <c r="K527" s="112"/>
      <c r="L527" s="114"/>
      <c r="M527" s="114"/>
      <c r="N527" s="114"/>
      <c r="O527" s="18" t="str" cm="1">
        <f t="array" ref="O527">IF(K527="","",IF($O$11="Bester",LARGE(K527:N527,1),IF(AND(M527="",N527=""),"",SUM(LARGE(K527:N527,{1;2;3})))))</f>
        <v/>
      </c>
      <c r="P527" s="140" t="str">
        <f t="shared" si="117"/>
        <v/>
      </c>
      <c r="Q527" s="112"/>
      <c r="R527" s="114"/>
      <c r="S527" s="114"/>
      <c r="T527" s="114"/>
      <c r="U527" s="19" t="str" cm="1">
        <f t="array" ref="U527">IF(Q527="","",IF($U$11="Bester",LARGE(Q527:T527,1),IF(AND(S527="",T527=""),"",SUM(LARGE(Q527:T527,{1;2;3})))))</f>
        <v/>
      </c>
      <c r="V527" s="140" t="str">
        <f t="shared" si="118"/>
        <v/>
      </c>
      <c r="W527" s="17"/>
      <c r="X527" s="140" t="str">
        <f t="shared" si="119"/>
        <v/>
      </c>
      <c r="Y527" s="21"/>
      <c r="Z527" s="26" t="str">
        <f t="shared" si="112"/>
        <v/>
      </c>
      <c r="AA527" s="27" t="str">
        <f t="shared" si="113"/>
        <v/>
      </c>
      <c r="AB527" s="27" t="str">
        <f t="shared" si="114"/>
        <v/>
      </c>
      <c r="AC527" s="25" t="str">
        <f t="shared" si="120"/>
        <v/>
      </c>
      <c r="AD527" s="19" t="str">
        <f t="shared" si="121"/>
        <v/>
      </c>
      <c r="AE527" s="142" t="str">
        <f t="shared" si="122"/>
        <v/>
      </c>
      <c r="AF527" s="28" t="str">
        <f t="shared" si="123"/>
        <v/>
      </c>
      <c r="AG527" s="29" t="str">
        <f t="shared" si="124"/>
        <v/>
      </c>
      <c r="AH527" s="30" t="str">
        <f t="shared" si="125"/>
        <v/>
      </c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  <c r="AV527" s="6"/>
      <c r="AW527" s="6"/>
    </row>
    <row r="528" spans="2:49" ht="18" customHeight="1" x14ac:dyDescent="0.2">
      <c r="B528" s="106">
        <v>517</v>
      </c>
      <c r="C528" s="153"/>
      <c r="D528" s="184"/>
      <c r="E528" s="184"/>
      <c r="F528" s="184"/>
      <c r="G528" s="165" t="str">
        <f t="shared" si="115"/>
        <v/>
      </c>
      <c r="H528" s="48"/>
      <c r="I528" s="17"/>
      <c r="J528" s="140" t="str">
        <f t="shared" si="116"/>
        <v/>
      </c>
      <c r="K528" s="112"/>
      <c r="L528" s="114"/>
      <c r="M528" s="114"/>
      <c r="N528" s="114"/>
      <c r="O528" s="18" t="str" cm="1">
        <f t="array" ref="O528">IF(K528="","",IF($O$11="Bester",LARGE(K528:N528,1),IF(AND(M528="",N528=""),"",SUM(LARGE(K528:N528,{1;2;3})))))</f>
        <v/>
      </c>
      <c r="P528" s="140" t="str">
        <f t="shared" si="117"/>
        <v/>
      </c>
      <c r="Q528" s="112"/>
      <c r="R528" s="114"/>
      <c r="S528" s="114"/>
      <c r="T528" s="114"/>
      <c r="U528" s="19" t="str" cm="1">
        <f t="array" ref="U528">IF(Q528="","",IF($U$11="Bester",LARGE(Q528:T528,1),IF(AND(S528="",T528=""),"",SUM(LARGE(Q528:T528,{1;2;3})))))</f>
        <v/>
      </c>
      <c r="V528" s="140" t="str">
        <f t="shared" si="118"/>
        <v/>
      </c>
      <c r="W528" s="17"/>
      <c r="X528" s="140" t="str">
        <f t="shared" si="119"/>
        <v/>
      </c>
      <c r="Y528" s="21"/>
      <c r="Z528" s="26" t="str">
        <f t="shared" si="112"/>
        <v/>
      </c>
      <c r="AA528" s="27" t="str">
        <f t="shared" si="113"/>
        <v/>
      </c>
      <c r="AB528" s="27" t="str">
        <f t="shared" si="114"/>
        <v/>
      </c>
      <c r="AC528" s="25" t="str">
        <f t="shared" si="120"/>
        <v/>
      </c>
      <c r="AD528" s="19" t="str">
        <f t="shared" si="121"/>
        <v/>
      </c>
      <c r="AE528" s="142" t="str">
        <f t="shared" si="122"/>
        <v/>
      </c>
      <c r="AF528" s="28" t="str">
        <f t="shared" si="123"/>
        <v/>
      </c>
      <c r="AG528" s="29" t="str">
        <f t="shared" si="124"/>
        <v/>
      </c>
      <c r="AH528" s="30" t="str">
        <f t="shared" si="125"/>
        <v/>
      </c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  <c r="AV528" s="6"/>
      <c r="AW528" s="6"/>
    </row>
    <row r="529" spans="2:49" ht="18" customHeight="1" x14ac:dyDescent="0.2">
      <c r="B529" s="106">
        <v>518</v>
      </c>
      <c r="C529" s="153"/>
      <c r="D529" s="184"/>
      <c r="E529" s="184"/>
      <c r="F529" s="184"/>
      <c r="G529" s="165" t="str">
        <f t="shared" si="115"/>
        <v/>
      </c>
      <c r="H529" s="48"/>
      <c r="I529" s="17"/>
      <c r="J529" s="140" t="str">
        <f t="shared" si="116"/>
        <v/>
      </c>
      <c r="K529" s="112"/>
      <c r="L529" s="114"/>
      <c r="M529" s="114"/>
      <c r="N529" s="114"/>
      <c r="O529" s="18" t="str" cm="1">
        <f t="array" ref="O529">IF(K529="","",IF($O$11="Bester",LARGE(K529:N529,1),IF(AND(M529="",N529=""),"",SUM(LARGE(K529:N529,{1;2;3})))))</f>
        <v/>
      </c>
      <c r="P529" s="140" t="str">
        <f t="shared" si="117"/>
        <v/>
      </c>
      <c r="Q529" s="112"/>
      <c r="R529" s="114"/>
      <c r="S529" s="114"/>
      <c r="T529" s="114"/>
      <c r="U529" s="19" t="str" cm="1">
        <f t="array" ref="U529">IF(Q529="","",IF($U$11="Bester",LARGE(Q529:T529,1),IF(AND(S529="",T529=""),"",SUM(LARGE(Q529:T529,{1;2;3})))))</f>
        <v/>
      </c>
      <c r="V529" s="140" t="str">
        <f t="shared" si="118"/>
        <v/>
      </c>
      <c r="W529" s="17"/>
      <c r="X529" s="140" t="str">
        <f t="shared" si="119"/>
        <v/>
      </c>
      <c r="Y529" s="21"/>
      <c r="Z529" s="26" t="str">
        <f t="shared" si="112"/>
        <v/>
      </c>
      <c r="AA529" s="27" t="str">
        <f t="shared" si="113"/>
        <v/>
      </c>
      <c r="AB529" s="27" t="str">
        <f t="shared" si="114"/>
        <v/>
      </c>
      <c r="AC529" s="25" t="str">
        <f t="shared" si="120"/>
        <v/>
      </c>
      <c r="AD529" s="19" t="str">
        <f t="shared" si="121"/>
        <v/>
      </c>
      <c r="AE529" s="142" t="str">
        <f t="shared" si="122"/>
        <v/>
      </c>
      <c r="AF529" s="28" t="str">
        <f t="shared" si="123"/>
        <v/>
      </c>
      <c r="AG529" s="29" t="str">
        <f t="shared" si="124"/>
        <v/>
      </c>
      <c r="AH529" s="30" t="str">
        <f t="shared" si="125"/>
        <v/>
      </c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  <c r="AV529" s="6"/>
      <c r="AW529" s="6"/>
    </row>
    <row r="530" spans="2:49" ht="18" customHeight="1" x14ac:dyDescent="0.2">
      <c r="B530" s="106">
        <v>519</v>
      </c>
      <c r="C530" s="153"/>
      <c r="D530" s="184"/>
      <c r="E530" s="184"/>
      <c r="F530" s="184"/>
      <c r="G530" s="165" t="str">
        <f t="shared" si="115"/>
        <v/>
      </c>
      <c r="H530" s="48"/>
      <c r="I530" s="17"/>
      <c r="J530" s="140" t="str">
        <f t="shared" si="116"/>
        <v/>
      </c>
      <c r="K530" s="112"/>
      <c r="L530" s="114"/>
      <c r="M530" s="114"/>
      <c r="N530" s="114"/>
      <c r="O530" s="18" t="str" cm="1">
        <f t="array" ref="O530">IF(K530="","",IF($O$11="Bester",LARGE(K530:N530,1),IF(AND(M530="",N530=""),"",SUM(LARGE(K530:N530,{1;2;3})))))</f>
        <v/>
      </c>
      <c r="P530" s="140" t="str">
        <f t="shared" si="117"/>
        <v/>
      </c>
      <c r="Q530" s="112"/>
      <c r="R530" s="114"/>
      <c r="S530" s="114"/>
      <c r="T530" s="114"/>
      <c r="U530" s="19" t="str" cm="1">
        <f t="array" ref="U530">IF(Q530="","",IF($U$11="Bester",LARGE(Q530:T530,1),IF(AND(S530="",T530=""),"",SUM(LARGE(Q530:T530,{1;2;3})))))</f>
        <v/>
      </c>
      <c r="V530" s="140" t="str">
        <f t="shared" si="118"/>
        <v/>
      </c>
      <c r="W530" s="17"/>
      <c r="X530" s="140" t="str">
        <f t="shared" si="119"/>
        <v/>
      </c>
      <c r="Y530" s="21"/>
      <c r="Z530" s="26" t="str">
        <f t="shared" si="112"/>
        <v/>
      </c>
      <c r="AA530" s="27" t="str">
        <f t="shared" si="113"/>
        <v/>
      </c>
      <c r="AB530" s="27" t="str">
        <f t="shared" si="114"/>
        <v/>
      </c>
      <c r="AC530" s="25" t="str">
        <f t="shared" si="120"/>
        <v/>
      </c>
      <c r="AD530" s="19" t="str">
        <f t="shared" si="121"/>
        <v/>
      </c>
      <c r="AE530" s="142" t="str">
        <f t="shared" si="122"/>
        <v/>
      </c>
      <c r="AF530" s="28" t="str">
        <f t="shared" si="123"/>
        <v/>
      </c>
      <c r="AG530" s="29" t="str">
        <f t="shared" si="124"/>
        <v/>
      </c>
      <c r="AH530" s="30" t="str">
        <f t="shared" si="125"/>
        <v/>
      </c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  <c r="AV530" s="6"/>
      <c r="AW530" s="6"/>
    </row>
    <row r="531" spans="2:49" ht="18" customHeight="1" x14ac:dyDescent="0.2">
      <c r="B531" s="106">
        <v>520</v>
      </c>
      <c r="C531" s="153"/>
      <c r="D531" s="184"/>
      <c r="E531" s="184"/>
      <c r="F531" s="184"/>
      <c r="G531" s="165" t="str">
        <f t="shared" si="115"/>
        <v/>
      </c>
      <c r="H531" s="48"/>
      <c r="I531" s="17"/>
      <c r="J531" s="140" t="str">
        <f t="shared" si="116"/>
        <v/>
      </c>
      <c r="K531" s="112"/>
      <c r="L531" s="114"/>
      <c r="M531" s="114"/>
      <c r="N531" s="114"/>
      <c r="O531" s="18" t="str" cm="1">
        <f t="array" ref="O531">IF(K531="","",IF($O$11="Bester",LARGE(K531:N531,1),IF(AND(M531="",N531=""),"",SUM(LARGE(K531:N531,{1;2;3})))))</f>
        <v/>
      </c>
      <c r="P531" s="140" t="str">
        <f t="shared" si="117"/>
        <v/>
      </c>
      <c r="Q531" s="112"/>
      <c r="R531" s="114"/>
      <c r="S531" s="114"/>
      <c r="T531" s="114"/>
      <c r="U531" s="19" t="str" cm="1">
        <f t="array" ref="U531">IF(Q531="","",IF($U$11="Bester",LARGE(Q531:T531,1),IF(AND(S531="",T531=""),"",SUM(LARGE(Q531:T531,{1;2;3})))))</f>
        <v/>
      </c>
      <c r="V531" s="140" t="str">
        <f t="shared" si="118"/>
        <v/>
      </c>
      <c r="W531" s="17"/>
      <c r="X531" s="140" t="str">
        <f t="shared" si="119"/>
        <v/>
      </c>
      <c r="Y531" s="21"/>
      <c r="Z531" s="26" t="str">
        <f t="shared" si="112"/>
        <v/>
      </c>
      <c r="AA531" s="27" t="str">
        <f t="shared" si="113"/>
        <v/>
      </c>
      <c r="AB531" s="27" t="str">
        <f t="shared" si="114"/>
        <v/>
      </c>
      <c r="AC531" s="25" t="str">
        <f t="shared" si="120"/>
        <v/>
      </c>
      <c r="AD531" s="19" t="str">
        <f t="shared" si="121"/>
        <v/>
      </c>
      <c r="AE531" s="142" t="str">
        <f t="shared" si="122"/>
        <v/>
      </c>
      <c r="AF531" s="28" t="str">
        <f t="shared" si="123"/>
        <v/>
      </c>
      <c r="AG531" s="29" t="str">
        <f t="shared" si="124"/>
        <v/>
      </c>
      <c r="AH531" s="30" t="str">
        <f t="shared" si="125"/>
        <v/>
      </c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  <c r="AV531" s="6"/>
      <c r="AW531" s="6"/>
    </row>
    <row r="532" spans="2:49" ht="18" customHeight="1" x14ac:dyDescent="0.2">
      <c r="B532" s="106">
        <v>521</v>
      </c>
      <c r="C532" s="153"/>
      <c r="D532" s="184"/>
      <c r="E532" s="184"/>
      <c r="F532" s="184"/>
      <c r="G532" s="165" t="str">
        <f t="shared" si="115"/>
        <v/>
      </c>
      <c r="H532" s="48"/>
      <c r="I532" s="17"/>
      <c r="J532" s="140" t="str">
        <f t="shared" si="116"/>
        <v/>
      </c>
      <c r="K532" s="112"/>
      <c r="L532" s="114"/>
      <c r="M532" s="114"/>
      <c r="N532" s="114"/>
      <c r="O532" s="18" t="str" cm="1">
        <f t="array" ref="O532">IF(K532="","",IF($O$11="Bester",LARGE(K532:N532,1),IF(AND(M532="",N532=""),"",SUM(LARGE(K532:N532,{1;2;3})))))</f>
        <v/>
      </c>
      <c r="P532" s="140" t="str">
        <f t="shared" si="117"/>
        <v/>
      </c>
      <c r="Q532" s="112"/>
      <c r="R532" s="114"/>
      <c r="S532" s="114"/>
      <c r="T532" s="114"/>
      <c r="U532" s="19" t="str" cm="1">
        <f t="array" ref="U532">IF(Q532="","",IF($U$11="Bester",LARGE(Q532:T532,1),IF(AND(S532="",T532=""),"",SUM(LARGE(Q532:T532,{1;2;3})))))</f>
        <v/>
      </c>
      <c r="V532" s="140" t="str">
        <f t="shared" si="118"/>
        <v/>
      </c>
      <c r="W532" s="17"/>
      <c r="X532" s="140" t="str">
        <f t="shared" si="119"/>
        <v/>
      </c>
      <c r="Y532" s="21"/>
      <c r="Z532" s="26" t="str">
        <f t="shared" si="112"/>
        <v/>
      </c>
      <c r="AA532" s="27" t="str">
        <f t="shared" si="113"/>
        <v/>
      </c>
      <c r="AB532" s="27" t="str">
        <f t="shared" si="114"/>
        <v/>
      </c>
      <c r="AC532" s="25" t="str">
        <f t="shared" si="120"/>
        <v/>
      </c>
      <c r="AD532" s="19" t="str">
        <f t="shared" si="121"/>
        <v/>
      </c>
      <c r="AE532" s="142" t="str">
        <f t="shared" si="122"/>
        <v/>
      </c>
      <c r="AF532" s="28" t="str">
        <f t="shared" si="123"/>
        <v/>
      </c>
      <c r="AG532" s="29" t="str">
        <f t="shared" si="124"/>
        <v/>
      </c>
      <c r="AH532" s="30" t="str">
        <f t="shared" si="125"/>
        <v/>
      </c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  <c r="AV532" s="6"/>
      <c r="AW532" s="6"/>
    </row>
    <row r="533" spans="2:49" ht="18" customHeight="1" x14ac:dyDescent="0.2">
      <c r="B533" s="106">
        <v>522</v>
      </c>
      <c r="C533" s="153"/>
      <c r="D533" s="184"/>
      <c r="E533" s="184"/>
      <c r="F533" s="184"/>
      <c r="G533" s="165" t="str">
        <f t="shared" si="115"/>
        <v/>
      </c>
      <c r="H533" s="48"/>
      <c r="I533" s="17"/>
      <c r="J533" s="140" t="str">
        <f t="shared" si="116"/>
        <v/>
      </c>
      <c r="K533" s="112"/>
      <c r="L533" s="114"/>
      <c r="M533" s="114"/>
      <c r="N533" s="114"/>
      <c r="O533" s="18" t="str" cm="1">
        <f t="array" ref="O533">IF(K533="","",IF($O$11="Bester",LARGE(K533:N533,1),IF(AND(M533="",N533=""),"",SUM(LARGE(K533:N533,{1;2;3})))))</f>
        <v/>
      </c>
      <c r="P533" s="140" t="str">
        <f t="shared" si="117"/>
        <v/>
      </c>
      <c r="Q533" s="112"/>
      <c r="R533" s="114"/>
      <c r="S533" s="114"/>
      <c r="T533" s="114"/>
      <c r="U533" s="19" t="str" cm="1">
        <f t="array" ref="U533">IF(Q533="","",IF($U$11="Bester",LARGE(Q533:T533,1),IF(AND(S533="",T533=""),"",SUM(LARGE(Q533:T533,{1;2;3})))))</f>
        <v/>
      </c>
      <c r="V533" s="140" t="str">
        <f t="shared" si="118"/>
        <v/>
      </c>
      <c r="W533" s="17"/>
      <c r="X533" s="140" t="str">
        <f t="shared" si="119"/>
        <v/>
      </c>
      <c r="Y533" s="21"/>
      <c r="Z533" s="26" t="str">
        <f t="shared" si="112"/>
        <v/>
      </c>
      <c r="AA533" s="27" t="str">
        <f t="shared" si="113"/>
        <v/>
      </c>
      <c r="AB533" s="27" t="str">
        <f t="shared" si="114"/>
        <v/>
      </c>
      <c r="AC533" s="25" t="str">
        <f t="shared" si="120"/>
        <v/>
      </c>
      <c r="AD533" s="19" t="str">
        <f t="shared" si="121"/>
        <v/>
      </c>
      <c r="AE533" s="142" t="str">
        <f t="shared" si="122"/>
        <v/>
      </c>
      <c r="AF533" s="28" t="str">
        <f t="shared" si="123"/>
        <v/>
      </c>
      <c r="AG533" s="29" t="str">
        <f t="shared" si="124"/>
        <v/>
      </c>
      <c r="AH533" s="30" t="str">
        <f t="shared" si="125"/>
        <v/>
      </c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  <c r="AV533" s="6"/>
      <c r="AW533" s="6"/>
    </row>
    <row r="534" spans="2:49" ht="18" customHeight="1" x14ac:dyDescent="0.2">
      <c r="B534" s="106">
        <v>523</v>
      </c>
      <c r="C534" s="153"/>
      <c r="D534" s="184"/>
      <c r="E534" s="184"/>
      <c r="F534" s="184"/>
      <c r="G534" s="165" t="str">
        <f t="shared" si="115"/>
        <v/>
      </c>
      <c r="H534" s="48"/>
      <c r="I534" s="17"/>
      <c r="J534" s="140" t="str">
        <f t="shared" si="116"/>
        <v/>
      </c>
      <c r="K534" s="112"/>
      <c r="L534" s="114"/>
      <c r="M534" s="114"/>
      <c r="N534" s="114"/>
      <c r="O534" s="18" t="str" cm="1">
        <f t="array" ref="O534">IF(K534="","",IF($O$11="Bester",LARGE(K534:N534,1),IF(AND(M534="",N534=""),"",SUM(LARGE(K534:N534,{1;2;3})))))</f>
        <v/>
      </c>
      <c r="P534" s="140" t="str">
        <f t="shared" si="117"/>
        <v/>
      </c>
      <c r="Q534" s="112"/>
      <c r="R534" s="114"/>
      <c r="S534" s="114"/>
      <c r="T534" s="114"/>
      <c r="U534" s="19" t="str" cm="1">
        <f t="array" ref="U534">IF(Q534="","",IF($U$11="Bester",LARGE(Q534:T534,1),IF(AND(S534="",T534=""),"",SUM(LARGE(Q534:T534,{1;2;3})))))</f>
        <v/>
      </c>
      <c r="V534" s="140" t="str">
        <f t="shared" si="118"/>
        <v/>
      </c>
      <c r="W534" s="17"/>
      <c r="X534" s="140" t="str">
        <f t="shared" si="119"/>
        <v/>
      </c>
      <c r="Y534" s="21"/>
      <c r="Z534" s="26" t="str">
        <f t="shared" si="112"/>
        <v/>
      </c>
      <c r="AA534" s="27" t="str">
        <f t="shared" si="113"/>
        <v/>
      </c>
      <c r="AB534" s="27" t="str">
        <f t="shared" si="114"/>
        <v/>
      </c>
      <c r="AC534" s="25" t="str">
        <f t="shared" si="120"/>
        <v/>
      </c>
      <c r="AD534" s="19" t="str">
        <f t="shared" si="121"/>
        <v/>
      </c>
      <c r="AE534" s="142" t="str">
        <f t="shared" si="122"/>
        <v/>
      </c>
      <c r="AF534" s="28" t="str">
        <f t="shared" si="123"/>
        <v/>
      </c>
      <c r="AG534" s="29" t="str">
        <f t="shared" si="124"/>
        <v/>
      </c>
      <c r="AH534" s="30" t="str">
        <f t="shared" si="125"/>
        <v/>
      </c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  <c r="AV534" s="6"/>
      <c r="AW534" s="6"/>
    </row>
    <row r="535" spans="2:49" ht="18" customHeight="1" x14ac:dyDescent="0.2">
      <c r="B535" s="106">
        <v>524</v>
      </c>
      <c r="C535" s="153"/>
      <c r="D535" s="184"/>
      <c r="E535" s="184"/>
      <c r="F535" s="184"/>
      <c r="G535" s="165" t="str">
        <f t="shared" si="115"/>
        <v/>
      </c>
      <c r="H535" s="48"/>
      <c r="I535" s="17"/>
      <c r="J535" s="140" t="str">
        <f t="shared" si="116"/>
        <v/>
      </c>
      <c r="K535" s="112"/>
      <c r="L535" s="114"/>
      <c r="M535" s="114"/>
      <c r="N535" s="114"/>
      <c r="O535" s="18" t="str" cm="1">
        <f t="array" ref="O535">IF(K535="","",IF($O$11="Bester",LARGE(K535:N535,1),IF(AND(M535="",N535=""),"",SUM(LARGE(K535:N535,{1;2;3})))))</f>
        <v/>
      </c>
      <c r="P535" s="140" t="str">
        <f t="shared" si="117"/>
        <v/>
      </c>
      <c r="Q535" s="112"/>
      <c r="R535" s="114"/>
      <c r="S535" s="114"/>
      <c r="T535" s="114"/>
      <c r="U535" s="19" t="str" cm="1">
        <f t="array" ref="U535">IF(Q535="","",IF($U$11="Bester",LARGE(Q535:T535,1),IF(AND(S535="",T535=""),"",SUM(LARGE(Q535:T535,{1;2;3})))))</f>
        <v/>
      </c>
      <c r="V535" s="140" t="str">
        <f t="shared" si="118"/>
        <v/>
      </c>
      <c r="W535" s="17"/>
      <c r="X535" s="140" t="str">
        <f t="shared" si="119"/>
        <v/>
      </c>
      <c r="Y535" s="21"/>
      <c r="Z535" s="26" t="str">
        <f t="shared" si="112"/>
        <v/>
      </c>
      <c r="AA535" s="27" t="str">
        <f t="shared" si="113"/>
        <v/>
      </c>
      <c r="AB535" s="27" t="str">
        <f t="shared" si="114"/>
        <v/>
      </c>
      <c r="AC535" s="25" t="str">
        <f t="shared" si="120"/>
        <v/>
      </c>
      <c r="AD535" s="19" t="str">
        <f t="shared" si="121"/>
        <v/>
      </c>
      <c r="AE535" s="142" t="str">
        <f t="shared" si="122"/>
        <v/>
      </c>
      <c r="AF535" s="28" t="str">
        <f t="shared" si="123"/>
        <v/>
      </c>
      <c r="AG535" s="29" t="str">
        <f t="shared" si="124"/>
        <v/>
      </c>
      <c r="AH535" s="30" t="str">
        <f t="shared" si="125"/>
        <v/>
      </c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  <c r="AV535" s="6"/>
      <c r="AW535" s="6"/>
    </row>
    <row r="536" spans="2:49" ht="18" customHeight="1" x14ac:dyDescent="0.2">
      <c r="B536" s="106">
        <v>525</v>
      </c>
      <c r="C536" s="153"/>
      <c r="D536" s="184"/>
      <c r="E536" s="184"/>
      <c r="F536" s="184"/>
      <c r="G536" s="165" t="str">
        <f t="shared" si="115"/>
        <v/>
      </c>
      <c r="H536" s="48"/>
      <c r="I536" s="17"/>
      <c r="J536" s="140" t="str">
        <f t="shared" si="116"/>
        <v/>
      </c>
      <c r="K536" s="112"/>
      <c r="L536" s="114"/>
      <c r="M536" s="114"/>
      <c r="N536" s="114"/>
      <c r="O536" s="18" t="str" cm="1">
        <f t="array" ref="O536">IF(K536="","",IF($O$11="Bester",LARGE(K536:N536,1),IF(AND(M536="",N536=""),"",SUM(LARGE(K536:N536,{1;2;3})))))</f>
        <v/>
      </c>
      <c r="P536" s="140" t="str">
        <f t="shared" si="117"/>
        <v/>
      </c>
      <c r="Q536" s="112"/>
      <c r="R536" s="114"/>
      <c r="S536" s="114"/>
      <c r="T536" s="114"/>
      <c r="U536" s="19" t="str" cm="1">
        <f t="array" ref="U536">IF(Q536="","",IF($U$11="Bester",LARGE(Q536:T536,1),IF(AND(S536="",T536=""),"",SUM(LARGE(Q536:T536,{1;2;3})))))</f>
        <v/>
      </c>
      <c r="V536" s="140" t="str">
        <f t="shared" si="118"/>
        <v/>
      </c>
      <c r="W536" s="17"/>
      <c r="X536" s="140" t="str">
        <f t="shared" si="119"/>
        <v/>
      </c>
      <c r="Y536" s="21"/>
      <c r="Z536" s="26" t="str">
        <f t="shared" si="112"/>
        <v/>
      </c>
      <c r="AA536" s="27" t="str">
        <f t="shared" si="113"/>
        <v/>
      </c>
      <c r="AB536" s="27" t="str">
        <f t="shared" si="114"/>
        <v/>
      </c>
      <c r="AC536" s="25" t="str">
        <f t="shared" si="120"/>
        <v/>
      </c>
      <c r="AD536" s="19" t="str">
        <f t="shared" si="121"/>
        <v/>
      </c>
      <c r="AE536" s="142" t="str">
        <f t="shared" si="122"/>
        <v/>
      </c>
      <c r="AF536" s="28" t="str">
        <f t="shared" si="123"/>
        <v/>
      </c>
      <c r="AG536" s="29" t="str">
        <f t="shared" si="124"/>
        <v/>
      </c>
      <c r="AH536" s="30" t="str">
        <f t="shared" si="125"/>
        <v/>
      </c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  <c r="AV536" s="6"/>
      <c r="AW536" s="6"/>
    </row>
    <row r="537" spans="2:49" ht="18" customHeight="1" x14ac:dyDescent="0.2">
      <c r="B537" s="106">
        <v>526</v>
      </c>
      <c r="C537" s="153"/>
      <c r="D537" s="184"/>
      <c r="E537" s="184"/>
      <c r="F537" s="184"/>
      <c r="G537" s="165" t="str">
        <f t="shared" si="115"/>
        <v/>
      </c>
      <c r="H537" s="48"/>
      <c r="I537" s="17"/>
      <c r="J537" s="140" t="str">
        <f t="shared" si="116"/>
        <v/>
      </c>
      <c r="K537" s="112"/>
      <c r="L537" s="114"/>
      <c r="M537" s="114"/>
      <c r="N537" s="114"/>
      <c r="O537" s="18" t="str" cm="1">
        <f t="array" ref="O537">IF(K537="","",IF($O$11="Bester",LARGE(K537:N537,1),IF(AND(M537="",N537=""),"",SUM(LARGE(K537:N537,{1;2;3})))))</f>
        <v/>
      </c>
      <c r="P537" s="140" t="str">
        <f t="shared" si="117"/>
        <v/>
      </c>
      <c r="Q537" s="112"/>
      <c r="R537" s="114"/>
      <c r="S537" s="114"/>
      <c r="T537" s="114"/>
      <c r="U537" s="19" t="str" cm="1">
        <f t="array" ref="U537">IF(Q537="","",IF($U$11="Bester",LARGE(Q537:T537,1),IF(AND(S537="",T537=""),"",SUM(LARGE(Q537:T537,{1;2;3})))))</f>
        <v/>
      </c>
      <c r="V537" s="140" t="str">
        <f t="shared" si="118"/>
        <v/>
      </c>
      <c r="W537" s="17"/>
      <c r="X537" s="140" t="str">
        <f t="shared" si="119"/>
        <v/>
      </c>
      <c r="Y537" s="21"/>
      <c r="Z537" s="26" t="str">
        <f t="shared" si="112"/>
        <v/>
      </c>
      <c r="AA537" s="27" t="str">
        <f t="shared" si="113"/>
        <v/>
      </c>
      <c r="AB537" s="27" t="str">
        <f t="shared" si="114"/>
        <v/>
      </c>
      <c r="AC537" s="25" t="str">
        <f t="shared" si="120"/>
        <v/>
      </c>
      <c r="AD537" s="19" t="str">
        <f t="shared" si="121"/>
        <v/>
      </c>
      <c r="AE537" s="142" t="str">
        <f t="shared" si="122"/>
        <v/>
      </c>
      <c r="AF537" s="28" t="str">
        <f t="shared" si="123"/>
        <v/>
      </c>
      <c r="AG537" s="29" t="str">
        <f t="shared" si="124"/>
        <v/>
      </c>
      <c r="AH537" s="30" t="str">
        <f t="shared" si="125"/>
        <v/>
      </c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  <c r="AV537" s="6"/>
      <c r="AW537" s="6"/>
    </row>
    <row r="538" spans="2:49" ht="18" customHeight="1" x14ac:dyDescent="0.2">
      <c r="B538" s="106">
        <v>527</v>
      </c>
      <c r="C538" s="153"/>
      <c r="D538" s="184"/>
      <c r="E538" s="184"/>
      <c r="F538" s="184"/>
      <c r="G538" s="165" t="str">
        <f t="shared" si="115"/>
        <v/>
      </c>
      <c r="H538" s="48"/>
      <c r="I538" s="17"/>
      <c r="J538" s="140" t="str">
        <f t="shared" si="116"/>
        <v/>
      </c>
      <c r="K538" s="112"/>
      <c r="L538" s="114"/>
      <c r="M538" s="114"/>
      <c r="N538" s="114"/>
      <c r="O538" s="18" t="str" cm="1">
        <f t="array" ref="O538">IF(K538="","",IF($O$11="Bester",LARGE(K538:N538,1),IF(AND(M538="",N538=""),"",SUM(LARGE(K538:N538,{1;2;3})))))</f>
        <v/>
      </c>
      <c r="P538" s="140" t="str">
        <f t="shared" si="117"/>
        <v/>
      </c>
      <c r="Q538" s="112"/>
      <c r="R538" s="114"/>
      <c r="S538" s="114"/>
      <c r="T538" s="114"/>
      <c r="U538" s="19" t="str" cm="1">
        <f t="array" ref="U538">IF(Q538="","",IF($U$11="Bester",LARGE(Q538:T538,1),IF(AND(S538="",T538=""),"",SUM(LARGE(Q538:T538,{1;2;3})))))</f>
        <v/>
      </c>
      <c r="V538" s="140" t="str">
        <f t="shared" si="118"/>
        <v/>
      </c>
      <c r="W538" s="17"/>
      <c r="X538" s="140" t="str">
        <f t="shared" si="119"/>
        <v/>
      </c>
      <c r="Y538" s="21"/>
      <c r="Z538" s="26" t="str">
        <f t="shared" si="112"/>
        <v/>
      </c>
      <c r="AA538" s="27" t="str">
        <f t="shared" si="113"/>
        <v/>
      </c>
      <c r="AB538" s="27" t="str">
        <f t="shared" si="114"/>
        <v/>
      </c>
      <c r="AC538" s="25" t="str">
        <f t="shared" si="120"/>
        <v/>
      </c>
      <c r="AD538" s="19" t="str">
        <f t="shared" si="121"/>
        <v/>
      </c>
      <c r="AE538" s="142" t="str">
        <f t="shared" si="122"/>
        <v/>
      </c>
      <c r="AF538" s="28" t="str">
        <f t="shared" si="123"/>
        <v/>
      </c>
      <c r="AG538" s="29" t="str">
        <f t="shared" si="124"/>
        <v/>
      </c>
      <c r="AH538" s="30" t="str">
        <f t="shared" si="125"/>
        <v/>
      </c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  <c r="AV538" s="6"/>
      <c r="AW538" s="6"/>
    </row>
    <row r="539" spans="2:49" ht="18" customHeight="1" x14ac:dyDescent="0.2">
      <c r="B539" s="106">
        <v>528</v>
      </c>
      <c r="C539" s="153"/>
      <c r="D539" s="184"/>
      <c r="E539" s="184"/>
      <c r="F539" s="184"/>
      <c r="G539" s="165" t="str">
        <f t="shared" si="115"/>
        <v/>
      </c>
      <c r="H539" s="48"/>
      <c r="I539" s="17"/>
      <c r="J539" s="140" t="str">
        <f t="shared" si="116"/>
        <v/>
      </c>
      <c r="K539" s="112"/>
      <c r="L539" s="114"/>
      <c r="M539" s="114"/>
      <c r="N539" s="114"/>
      <c r="O539" s="18" t="str" cm="1">
        <f t="array" ref="O539">IF(K539="","",IF($O$11="Bester",LARGE(K539:N539,1),IF(AND(M539="",N539=""),"",SUM(LARGE(K539:N539,{1;2;3})))))</f>
        <v/>
      </c>
      <c r="P539" s="140" t="str">
        <f t="shared" si="117"/>
        <v/>
      </c>
      <c r="Q539" s="112"/>
      <c r="R539" s="114"/>
      <c r="S539" s="114"/>
      <c r="T539" s="114"/>
      <c r="U539" s="19" t="str" cm="1">
        <f t="array" ref="U539">IF(Q539="","",IF($U$11="Bester",LARGE(Q539:T539,1),IF(AND(S539="",T539=""),"",SUM(LARGE(Q539:T539,{1;2;3})))))</f>
        <v/>
      </c>
      <c r="V539" s="140" t="str">
        <f t="shared" si="118"/>
        <v/>
      </c>
      <c r="W539" s="17"/>
      <c r="X539" s="140" t="str">
        <f t="shared" si="119"/>
        <v/>
      </c>
      <c r="Y539" s="21"/>
      <c r="Z539" s="26" t="str">
        <f t="shared" si="112"/>
        <v/>
      </c>
      <c r="AA539" s="27" t="str">
        <f t="shared" si="113"/>
        <v/>
      </c>
      <c r="AB539" s="27" t="str">
        <f t="shared" si="114"/>
        <v/>
      </c>
      <c r="AC539" s="25" t="str">
        <f t="shared" si="120"/>
        <v/>
      </c>
      <c r="AD539" s="19" t="str">
        <f t="shared" si="121"/>
        <v/>
      </c>
      <c r="AE539" s="142" t="str">
        <f t="shared" si="122"/>
        <v/>
      </c>
      <c r="AF539" s="28" t="str">
        <f t="shared" si="123"/>
        <v/>
      </c>
      <c r="AG539" s="29" t="str">
        <f t="shared" si="124"/>
        <v/>
      </c>
      <c r="AH539" s="30" t="str">
        <f t="shared" si="125"/>
        <v/>
      </c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  <c r="AV539" s="6"/>
      <c r="AW539" s="6"/>
    </row>
    <row r="540" spans="2:49" ht="18" customHeight="1" x14ac:dyDescent="0.2">
      <c r="B540" s="106">
        <v>529</v>
      </c>
      <c r="C540" s="153"/>
      <c r="D540" s="184"/>
      <c r="E540" s="184"/>
      <c r="F540" s="184"/>
      <c r="G540" s="165" t="str">
        <f t="shared" si="115"/>
        <v/>
      </c>
      <c r="H540" s="48"/>
      <c r="I540" s="17"/>
      <c r="J540" s="140" t="str">
        <f t="shared" si="116"/>
        <v/>
      </c>
      <c r="K540" s="112"/>
      <c r="L540" s="114"/>
      <c r="M540" s="114"/>
      <c r="N540" s="114"/>
      <c r="O540" s="18" t="str" cm="1">
        <f t="array" ref="O540">IF(K540="","",IF($O$11="Bester",LARGE(K540:N540,1),IF(AND(M540="",N540=""),"",SUM(LARGE(K540:N540,{1;2;3})))))</f>
        <v/>
      </c>
      <c r="P540" s="140" t="str">
        <f t="shared" si="117"/>
        <v/>
      </c>
      <c r="Q540" s="112"/>
      <c r="R540" s="114"/>
      <c r="S540" s="114"/>
      <c r="T540" s="114"/>
      <c r="U540" s="19" t="str" cm="1">
        <f t="array" ref="U540">IF(Q540="","",IF($U$11="Bester",LARGE(Q540:T540,1),IF(AND(S540="",T540=""),"",SUM(LARGE(Q540:T540,{1;2;3})))))</f>
        <v/>
      </c>
      <c r="V540" s="140" t="str">
        <f t="shared" si="118"/>
        <v/>
      </c>
      <c r="W540" s="17"/>
      <c r="X540" s="140" t="str">
        <f t="shared" si="119"/>
        <v/>
      </c>
      <c r="Y540" s="21"/>
      <c r="Z540" s="26" t="str">
        <f t="shared" si="112"/>
        <v/>
      </c>
      <c r="AA540" s="27" t="str">
        <f t="shared" si="113"/>
        <v/>
      </c>
      <c r="AB540" s="27" t="str">
        <f t="shared" si="114"/>
        <v/>
      </c>
      <c r="AC540" s="25" t="str">
        <f t="shared" si="120"/>
        <v/>
      </c>
      <c r="AD540" s="19" t="str">
        <f t="shared" si="121"/>
        <v/>
      </c>
      <c r="AE540" s="142" t="str">
        <f t="shared" si="122"/>
        <v/>
      </c>
      <c r="AF540" s="28" t="str">
        <f t="shared" si="123"/>
        <v/>
      </c>
      <c r="AG540" s="29" t="str">
        <f t="shared" si="124"/>
        <v/>
      </c>
      <c r="AH540" s="30" t="str">
        <f t="shared" si="125"/>
        <v/>
      </c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  <c r="AV540" s="6"/>
      <c r="AW540" s="6"/>
    </row>
    <row r="541" spans="2:49" ht="18" customHeight="1" x14ac:dyDescent="0.2">
      <c r="B541" s="106">
        <v>530</v>
      </c>
      <c r="C541" s="153"/>
      <c r="D541" s="184"/>
      <c r="E541" s="184"/>
      <c r="F541" s="184"/>
      <c r="G541" s="165" t="str">
        <f t="shared" si="115"/>
        <v/>
      </c>
      <c r="H541" s="48"/>
      <c r="I541" s="17"/>
      <c r="J541" s="140" t="str">
        <f t="shared" si="116"/>
        <v/>
      </c>
      <c r="K541" s="112"/>
      <c r="L541" s="114"/>
      <c r="M541" s="114"/>
      <c r="N541" s="114"/>
      <c r="O541" s="18" t="str" cm="1">
        <f t="array" ref="O541">IF(K541="","",IF($O$11="Bester",LARGE(K541:N541,1),IF(AND(M541="",N541=""),"",SUM(LARGE(K541:N541,{1;2;3})))))</f>
        <v/>
      </c>
      <c r="P541" s="140" t="str">
        <f t="shared" si="117"/>
        <v/>
      </c>
      <c r="Q541" s="112"/>
      <c r="R541" s="114"/>
      <c r="S541" s="114"/>
      <c r="T541" s="114"/>
      <c r="U541" s="19" t="str" cm="1">
        <f t="array" ref="U541">IF(Q541="","",IF($U$11="Bester",LARGE(Q541:T541,1),IF(AND(S541="",T541=""),"",SUM(LARGE(Q541:T541,{1;2;3})))))</f>
        <v/>
      </c>
      <c r="V541" s="140" t="str">
        <f t="shared" si="118"/>
        <v/>
      </c>
      <c r="W541" s="17"/>
      <c r="X541" s="140" t="str">
        <f t="shared" si="119"/>
        <v/>
      </c>
      <c r="Y541" s="21"/>
      <c r="Z541" s="26" t="str">
        <f t="shared" si="112"/>
        <v/>
      </c>
      <c r="AA541" s="27" t="str">
        <f t="shared" si="113"/>
        <v/>
      </c>
      <c r="AB541" s="27" t="str">
        <f t="shared" si="114"/>
        <v/>
      </c>
      <c r="AC541" s="25" t="str">
        <f t="shared" si="120"/>
        <v/>
      </c>
      <c r="AD541" s="19" t="str">
        <f t="shared" si="121"/>
        <v/>
      </c>
      <c r="AE541" s="142" t="str">
        <f t="shared" si="122"/>
        <v/>
      </c>
      <c r="AF541" s="28" t="str">
        <f t="shared" si="123"/>
        <v/>
      </c>
      <c r="AG541" s="29" t="str">
        <f t="shared" si="124"/>
        <v/>
      </c>
      <c r="AH541" s="30" t="str">
        <f t="shared" si="125"/>
        <v/>
      </c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  <c r="AV541" s="6"/>
      <c r="AW541" s="6"/>
    </row>
    <row r="542" spans="2:49" ht="18" customHeight="1" x14ac:dyDescent="0.2">
      <c r="B542" s="106">
        <v>531</v>
      </c>
      <c r="C542" s="153"/>
      <c r="D542" s="184"/>
      <c r="E542" s="184"/>
      <c r="F542" s="184"/>
      <c r="G542" s="165" t="str">
        <f t="shared" si="115"/>
        <v/>
      </c>
      <c r="H542" s="48"/>
      <c r="I542" s="17"/>
      <c r="J542" s="140" t="str">
        <f t="shared" si="116"/>
        <v/>
      </c>
      <c r="K542" s="112"/>
      <c r="L542" s="114"/>
      <c r="M542" s="114"/>
      <c r="N542" s="114"/>
      <c r="O542" s="18" t="str" cm="1">
        <f t="array" ref="O542">IF(K542="","",IF($O$11="Bester",LARGE(K542:N542,1),IF(AND(M542="",N542=""),"",SUM(LARGE(K542:N542,{1;2;3})))))</f>
        <v/>
      </c>
      <c r="P542" s="140" t="str">
        <f t="shared" si="117"/>
        <v/>
      </c>
      <c r="Q542" s="112"/>
      <c r="R542" s="114"/>
      <c r="S542" s="114"/>
      <c r="T542" s="114"/>
      <c r="U542" s="19" t="str" cm="1">
        <f t="array" ref="U542">IF(Q542="","",IF($U$11="Bester",LARGE(Q542:T542,1),IF(AND(S542="",T542=""),"",SUM(LARGE(Q542:T542,{1;2;3})))))</f>
        <v/>
      </c>
      <c r="V542" s="140" t="str">
        <f t="shared" si="118"/>
        <v/>
      </c>
      <c r="W542" s="17"/>
      <c r="X542" s="140" t="str">
        <f t="shared" si="119"/>
        <v/>
      </c>
      <c r="Y542" s="21"/>
      <c r="Z542" s="26" t="str">
        <f t="shared" si="112"/>
        <v/>
      </c>
      <c r="AA542" s="27" t="str">
        <f t="shared" si="113"/>
        <v/>
      </c>
      <c r="AB542" s="27" t="str">
        <f t="shared" si="114"/>
        <v/>
      </c>
      <c r="AC542" s="25" t="str">
        <f t="shared" si="120"/>
        <v/>
      </c>
      <c r="AD542" s="19" t="str">
        <f t="shared" si="121"/>
        <v/>
      </c>
      <c r="AE542" s="142" t="str">
        <f t="shared" si="122"/>
        <v/>
      </c>
      <c r="AF542" s="28" t="str">
        <f t="shared" si="123"/>
        <v/>
      </c>
      <c r="AG542" s="29" t="str">
        <f t="shared" si="124"/>
        <v/>
      </c>
      <c r="AH542" s="30" t="str">
        <f t="shared" si="125"/>
        <v/>
      </c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  <c r="AV542" s="6"/>
      <c r="AW542" s="6"/>
    </row>
    <row r="543" spans="2:49" ht="18" customHeight="1" x14ac:dyDescent="0.2">
      <c r="B543" s="106">
        <v>532</v>
      </c>
      <c r="C543" s="153"/>
      <c r="D543" s="184"/>
      <c r="E543" s="184"/>
      <c r="F543" s="184"/>
      <c r="G543" s="165" t="str">
        <f t="shared" si="115"/>
        <v/>
      </c>
      <c r="H543" s="48"/>
      <c r="I543" s="17"/>
      <c r="J543" s="140" t="str">
        <f t="shared" si="116"/>
        <v/>
      </c>
      <c r="K543" s="112"/>
      <c r="L543" s="114"/>
      <c r="M543" s="114"/>
      <c r="N543" s="114"/>
      <c r="O543" s="18" t="str" cm="1">
        <f t="array" ref="O543">IF(K543="","",IF($O$11="Bester",LARGE(K543:N543,1),IF(AND(M543="",N543=""),"",SUM(LARGE(K543:N543,{1;2;3})))))</f>
        <v/>
      </c>
      <c r="P543" s="140" t="str">
        <f t="shared" si="117"/>
        <v/>
      </c>
      <c r="Q543" s="112"/>
      <c r="R543" s="114"/>
      <c r="S543" s="114"/>
      <c r="T543" s="114"/>
      <c r="U543" s="19" t="str" cm="1">
        <f t="array" ref="U543">IF(Q543="","",IF($U$11="Bester",LARGE(Q543:T543,1),IF(AND(S543="",T543=""),"",SUM(LARGE(Q543:T543,{1;2;3})))))</f>
        <v/>
      </c>
      <c r="V543" s="140" t="str">
        <f t="shared" si="118"/>
        <v/>
      </c>
      <c r="W543" s="17"/>
      <c r="X543" s="140" t="str">
        <f t="shared" si="119"/>
        <v/>
      </c>
      <c r="Y543" s="21"/>
      <c r="Z543" s="26" t="str">
        <f t="shared" si="112"/>
        <v/>
      </c>
      <c r="AA543" s="27" t="str">
        <f t="shared" si="113"/>
        <v/>
      </c>
      <c r="AB543" s="27" t="str">
        <f t="shared" si="114"/>
        <v/>
      </c>
      <c r="AC543" s="25" t="str">
        <f t="shared" si="120"/>
        <v/>
      </c>
      <c r="AD543" s="19" t="str">
        <f t="shared" si="121"/>
        <v/>
      </c>
      <c r="AE543" s="142" t="str">
        <f t="shared" si="122"/>
        <v/>
      </c>
      <c r="AF543" s="28" t="str">
        <f t="shared" si="123"/>
        <v/>
      </c>
      <c r="AG543" s="29" t="str">
        <f t="shared" si="124"/>
        <v/>
      </c>
      <c r="AH543" s="30" t="str">
        <f t="shared" si="125"/>
        <v/>
      </c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  <c r="AV543" s="6"/>
      <c r="AW543" s="6"/>
    </row>
    <row r="544" spans="2:49" ht="18" customHeight="1" x14ac:dyDescent="0.2">
      <c r="B544" s="106">
        <v>533</v>
      </c>
      <c r="C544" s="153"/>
      <c r="D544" s="184"/>
      <c r="E544" s="184"/>
      <c r="F544" s="184"/>
      <c r="G544" s="165" t="str">
        <f t="shared" si="115"/>
        <v/>
      </c>
      <c r="H544" s="48"/>
      <c r="I544" s="17"/>
      <c r="J544" s="140" t="str">
        <f t="shared" si="116"/>
        <v/>
      </c>
      <c r="K544" s="112"/>
      <c r="L544" s="114"/>
      <c r="M544" s="114"/>
      <c r="N544" s="114"/>
      <c r="O544" s="18" t="str" cm="1">
        <f t="array" ref="O544">IF(K544="","",IF($O$11="Bester",LARGE(K544:N544,1),IF(AND(M544="",N544=""),"",SUM(LARGE(K544:N544,{1;2;3})))))</f>
        <v/>
      </c>
      <c r="P544" s="140" t="str">
        <f t="shared" si="117"/>
        <v/>
      </c>
      <c r="Q544" s="112"/>
      <c r="R544" s="114"/>
      <c r="S544" s="114"/>
      <c r="T544" s="114"/>
      <c r="U544" s="19" t="str" cm="1">
        <f t="array" ref="U544">IF(Q544="","",IF($U$11="Bester",LARGE(Q544:T544,1),IF(AND(S544="",T544=""),"",SUM(LARGE(Q544:T544,{1;2;3})))))</f>
        <v/>
      </c>
      <c r="V544" s="140" t="str">
        <f t="shared" si="118"/>
        <v/>
      </c>
      <c r="W544" s="17"/>
      <c r="X544" s="140" t="str">
        <f t="shared" si="119"/>
        <v/>
      </c>
      <c r="Y544" s="21"/>
      <c r="Z544" s="26" t="str">
        <f t="shared" si="112"/>
        <v/>
      </c>
      <c r="AA544" s="27" t="str">
        <f t="shared" si="113"/>
        <v/>
      </c>
      <c r="AB544" s="27" t="str">
        <f t="shared" si="114"/>
        <v/>
      </c>
      <c r="AC544" s="25" t="str">
        <f t="shared" si="120"/>
        <v/>
      </c>
      <c r="AD544" s="19" t="str">
        <f t="shared" si="121"/>
        <v/>
      </c>
      <c r="AE544" s="142" t="str">
        <f t="shared" si="122"/>
        <v/>
      </c>
      <c r="AF544" s="28" t="str">
        <f t="shared" si="123"/>
        <v/>
      </c>
      <c r="AG544" s="29" t="str">
        <f t="shared" si="124"/>
        <v/>
      </c>
      <c r="AH544" s="30" t="str">
        <f t="shared" si="125"/>
        <v/>
      </c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  <c r="AV544" s="6"/>
      <c r="AW544" s="6"/>
    </row>
    <row r="545" spans="2:49" ht="18" customHeight="1" x14ac:dyDescent="0.2">
      <c r="B545" s="106">
        <v>534</v>
      </c>
      <c r="C545" s="153"/>
      <c r="D545" s="184"/>
      <c r="E545" s="184"/>
      <c r="F545" s="184"/>
      <c r="G545" s="165" t="str">
        <f t="shared" si="115"/>
        <v/>
      </c>
      <c r="H545" s="48"/>
      <c r="I545" s="17"/>
      <c r="J545" s="140" t="str">
        <f t="shared" si="116"/>
        <v/>
      </c>
      <c r="K545" s="112"/>
      <c r="L545" s="114"/>
      <c r="M545" s="114"/>
      <c r="N545" s="114"/>
      <c r="O545" s="18" t="str" cm="1">
        <f t="array" ref="O545">IF(K545="","",IF($O$11="Bester",LARGE(K545:N545,1),IF(AND(M545="",N545=""),"",SUM(LARGE(K545:N545,{1;2;3})))))</f>
        <v/>
      </c>
      <c r="P545" s="140" t="str">
        <f t="shared" si="117"/>
        <v/>
      </c>
      <c r="Q545" s="112"/>
      <c r="R545" s="114"/>
      <c r="S545" s="114"/>
      <c r="T545" s="114"/>
      <c r="U545" s="19" t="str" cm="1">
        <f t="array" ref="U545">IF(Q545="","",IF($U$11="Bester",LARGE(Q545:T545,1),IF(AND(S545="",T545=""),"",SUM(LARGE(Q545:T545,{1;2;3})))))</f>
        <v/>
      </c>
      <c r="V545" s="140" t="str">
        <f t="shared" si="118"/>
        <v/>
      </c>
      <c r="W545" s="17"/>
      <c r="X545" s="140" t="str">
        <f t="shared" si="119"/>
        <v/>
      </c>
      <c r="Y545" s="21"/>
      <c r="Z545" s="26" t="str">
        <f t="shared" si="112"/>
        <v/>
      </c>
      <c r="AA545" s="27" t="str">
        <f t="shared" si="113"/>
        <v/>
      </c>
      <c r="AB545" s="27" t="str">
        <f t="shared" si="114"/>
        <v/>
      </c>
      <c r="AC545" s="25" t="str">
        <f t="shared" si="120"/>
        <v/>
      </c>
      <c r="AD545" s="19" t="str">
        <f t="shared" si="121"/>
        <v/>
      </c>
      <c r="AE545" s="142" t="str">
        <f t="shared" si="122"/>
        <v/>
      </c>
      <c r="AF545" s="28" t="str">
        <f t="shared" si="123"/>
        <v/>
      </c>
      <c r="AG545" s="29" t="str">
        <f t="shared" si="124"/>
        <v/>
      </c>
      <c r="AH545" s="30" t="str">
        <f t="shared" si="125"/>
        <v/>
      </c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  <c r="AV545" s="6"/>
      <c r="AW545" s="6"/>
    </row>
    <row r="546" spans="2:49" ht="18" customHeight="1" x14ac:dyDescent="0.2">
      <c r="B546" s="106">
        <v>535</v>
      </c>
      <c r="C546" s="153"/>
      <c r="D546" s="184"/>
      <c r="E546" s="184"/>
      <c r="F546" s="184"/>
      <c r="G546" s="165" t="str">
        <f t="shared" si="115"/>
        <v/>
      </c>
      <c r="H546" s="48"/>
      <c r="I546" s="17"/>
      <c r="J546" s="140" t="str">
        <f t="shared" si="116"/>
        <v/>
      </c>
      <c r="K546" s="112"/>
      <c r="L546" s="114"/>
      <c r="M546" s="114"/>
      <c r="N546" s="114"/>
      <c r="O546" s="18" t="str" cm="1">
        <f t="array" ref="O546">IF(K546="","",IF($O$11="Bester",LARGE(K546:N546,1),IF(AND(M546="",N546=""),"",SUM(LARGE(K546:N546,{1;2;3})))))</f>
        <v/>
      </c>
      <c r="P546" s="140" t="str">
        <f t="shared" si="117"/>
        <v/>
      </c>
      <c r="Q546" s="112"/>
      <c r="R546" s="114"/>
      <c r="S546" s="114"/>
      <c r="T546" s="114"/>
      <c r="U546" s="19" t="str" cm="1">
        <f t="array" ref="U546">IF(Q546="","",IF($U$11="Bester",LARGE(Q546:T546,1),IF(AND(S546="",T546=""),"",SUM(LARGE(Q546:T546,{1;2;3})))))</f>
        <v/>
      </c>
      <c r="V546" s="140" t="str">
        <f t="shared" si="118"/>
        <v/>
      </c>
      <c r="W546" s="17"/>
      <c r="X546" s="140" t="str">
        <f t="shared" si="119"/>
        <v/>
      </c>
      <c r="Y546" s="21"/>
      <c r="Z546" s="26" t="str">
        <f t="shared" si="112"/>
        <v/>
      </c>
      <c r="AA546" s="27" t="str">
        <f t="shared" si="113"/>
        <v/>
      </c>
      <c r="AB546" s="27" t="str">
        <f t="shared" si="114"/>
        <v/>
      </c>
      <c r="AC546" s="25" t="str">
        <f t="shared" si="120"/>
        <v/>
      </c>
      <c r="AD546" s="19" t="str">
        <f t="shared" si="121"/>
        <v/>
      </c>
      <c r="AE546" s="142" t="str">
        <f t="shared" si="122"/>
        <v/>
      </c>
      <c r="AF546" s="28" t="str">
        <f t="shared" si="123"/>
        <v/>
      </c>
      <c r="AG546" s="29" t="str">
        <f t="shared" si="124"/>
        <v/>
      </c>
      <c r="AH546" s="30" t="str">
        <f t="shared" si="125"/>
        <v/>
      </c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  <c r="AV546" s="6"/>
      <c r="AW546" s="6"/>
    </row>
    <row r="547" spans="2:49" ht="18" customHeight="1" x14ac:dyDescent="0.2">
      <c r="B547" s="106">
        <v>536</v>
      </c>
      <c r="C547" s="153"/>
      <c r="D547" s="184"/>
      <c r="E547" s="184"/>
      <c r="F547" s="184"/>
      <c r="G547" s="165" t="str">
        <f t="shared" si="115"/>
        <v/>
      </c>
      <c r="H547" s="48"/>
      <c r="I547" s="17"/>
      <c r="J547" s="140" t="str">
        <f t="shared" si="116"/>
        <v/>
      </c>
      <c r="K547" s="112"/>
      <c r="L547" s="114"/>
      <c r="M547" s="114"/>
      <c r="N547" s="114"/>
      <c r="O547" s="18" t="str" cm="1">
        <f t="array" ref="O547">IF(K547="","",IF($O$11="Bester",LARGE(K547:N547,1),IF(AND(M547="",N547=""),"",SUM(LARGE(K547:N547,{1;2;3})))))</f>
        <v/>
      </c>
      <c r="P547" s="140" t="str">
        <f t="shared" si="117"/>
        <v/>
      </c>
      <c r="Q547" s="112"/>
      <c r="R547" s="114"/>
      <c r="S547" s="114"/>
      <c r="T547" s="114"/>
      <c r="U547" s="19" t="str" cm="1">
        <f t="array" ref="U547">IF(Q547="","",IF($U$11="Bester",LARGE(Q547:T547,1),IF(AND(S547="",T547=""),"",SUM(LARGE(Q547:T547,{1;2;3})))))</f>
        <v/>
      </c>
      <c r="V547" s="140" t="str">
        <f t="shared" si="118"/>
        <v/>
      </c>
      <c r="W547" s="17"/>
      <c r="X547" s="140" t="str">
        <f t="shared" si="119"/>
        <v/>
      </c>
      <c r="Y547" s="21"/>
      <c r="Z547" s="26" t="str">
        <f t="shared" si="112"/>
        <v/>
      </c>
      <c r="AA547" s="27" t="str">
        <f t="shared" si="113"/>
        <v/>
      </c>
      <c r="AB547" s="27" t="str">
        <f t="shared" si="114"/>
        <v/>
      </c>
      <c r="AC547" s="25" t="str">
        <f t="shared" si="120"/>
        <v/>
      </c>
      <c r="AD547" s="19" t="str">
        <f t="shared" si="121"/>
        <v/>
      </c>
      <c r="AE547" s="142" t="str">
        <f t="shared" si="122"/>
        <v/>
      </c>
      <c r="AF547" s="28" t="str">
        <f t="shared" si="123"/>
        <v/>
      </c>
      <c r="AG547" s="29" t="str">
        <f t="shared" si="124"/>
        <v/>
      </c>
      <c r="AH547" s="30" t="str">
        <f t="shared" si="125"/>
        <v/>
      </c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  <c r="AV547" s="6"/>
      <c r="AW547" s="6"/>
    </row>
    <row r="548" spans="2:49" ht="18" customHeight="1" x14ac:dyDescent="0.2">
      <c r="B548" s="106">
        <v>537</v>
      </c>
      <c r="C548" s="153"/>
      <c r="D548" s="184"/>
      <c r="E548" s="184"/>
      <c r="F548" s="184"/>
      <c r="G548" s="165" t="str">
        <f t="shared" si="115"/>
        <v/>
      </c>
      <c r="H548" s="48"/>
      <c r="I548" s="17"/>
      <c r="J548" s="140" t="str">
        <f t="shared" si="116"/>
        <v/>
      </c>
      <c r="K548" s="112"/>
      <c r="L548" s="114"/>
      <c r="M548" s="114"/>
      <c r="N548" s="114"/>
      <c r="O548" s="18" t="str" cm="1">
        <f t="array" ref="O548">IF(K548="","",IF($O$11="Bester",LARGE(K548:N548,1),IF(AND(M548="",N548=""),"",SUM(LARGE(K548:N548,{1;2;3})))))</f>
        <v/>
      </c>
      <c r="P548" s="140" t="str">
        <f t="shared" si="117"/>
        <v/>
      </c>
      <c r="Q548" s="112"/>
      <c r="R548" s="114"/>
      <c r="S548" s="114"/>
      <c r="T548" s="114"/>
      <c r="U548" s="19" t="str" cm="1">
        <f t="array" ref="U548">IF(Q548="","",IF($U$11="Bester",LARGE(Q548:T548,1),IF(AND(S548="",T548=""),"",SUM(LARGE(Q548:T548,{1;2;3})))))</f>
        <v/>
      </c>
      <c r="V548" s="140" t="str">
        <f t="shared" si="118"/>
        <v/>
      </c>
      <c r="W548" s="17"/>
      <c r="X548" s="140" t="str">
        <f t="shared" si="119"/>
        <v/>
      </c>
      <c r="Y548" s="21"/>
      <c r="Z548" s="26" t="str">
        <f t="shared" si="112"/>
        <v/>
      </c>
      <c r="AA548" s="27" t="str">
        <f t="shared" si="113"/>
        <v/>
      </c>
      <c r="AB548" s="27" t="str">
        <f t="shared" si="114"/>
        <v/>
      </c>
      <c r="AC548" s="25" t="str">
        <f t="shared" si="120"/>
        <v/>
      </c>
      <c r="AD548" s="19" t="str">
        <f t="shared" si="121"/>
        <v/>
      </c>
      <c r="AE548" s="142" t="str">
        <f t="shared" si="122"/>
        <v/>
      </c>
      <c r="AF548" s="28" t="str">
        <f t="shared" si="123"/>
        <v/>
      </c>
      <c r="AG548" s="29" t="str">
        <f t="shared" si="124"/>
        <v/>
      </c>
      <c r="AH548" s="30" t="str">
        <f t="shared" si="125"/>
        <v/>
      </c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  <c r="AV548" s="6"/>
      <c r="AW548" s="6"/>
    </row>
    <row r="549" spans="2:49" ht="18" customHeight="1" x14ac:dyDescent="0.2">
      <c r="B549" s="106">
        <v>538</v>
      </c>
      <c r="C549" s="153"/>
      <c r="D549" s="184"/>
      <c r="E549" s="184"/>
      <c r="F549" s="184"/>
      <c r="G549" s="165" t="str">
        <f t="shared" si="115"/>
        <v/>
      </c>
      <c r="H549" s="48"/>
      <c r="I549" s="17"/>
      <c r="J549" s="140" t="str">
        <f t="shared" si="116"/>
        <v/>
      </c>
      <c r="K549" s="112"/>
      <c r="L549" s="114"/>
      <c r="M549" s="114"/>
      <c r="N549" s="114"/>
      <c r="O549" s="18" t="str" cm="1">
        <f t="array" ref="O549">IF(K549="","",IF($O$11="Bester",LARGE(K549:N549,1),IF(AND(M549="",N549=""),"",SUM(LARGE(K549:N549,{1;2;3})))))</f>
        <v/>
      </c>
      <c r="P549" s="140" t="str">
        <f t="shared" si="117"/>
        <v/>
      </c>
      <c r="Q549" s="112"/>
      <c r="R549" s="114"/>
      <c r="S549" s="114"/>
      <c r="T549" s="114"/>
      <c r="U549" s="19" t="str" cm="1">
        <f t="array" ref="U549">IF(Q549="","",IF($U$11="Bester",LARGE(Q549:T549,1),IF(AND(S549="",T549=""),"",SUM(LARGE(Q549:T549,{1;2;3})))))</f>
        <v/>
      </c>
      <c r="V549" s="140" t="str">
        <f t="shared" si="118"/>
        <v/>
      </c>
      <c r="W549" s="17"/>
      <c r="X549" s="140" t="str">
        <f t="shared" si="119"/>
        <v/>
      </c>
      <c r="Y549" s="21"/>
      <c r="Z549" s="26" t="str">
        <f t="shared" si="112"/>
        <v/>
      </c>
      <c r="AA549" s="27" t="str">
        <f t="shared" si="113"/>
        <v/>
      </c>
      <c r="AB549" s="27" t="str">
        <f t="shared" si="114"/>
        <v/>
      </c>
      <c r="AC549" s="25" t="str">
        <f t="shared" si="120"/>
        <v/>
      </c>
      <c r="AD549" s="19" t="str">
        <f t="shared" si="121"/>
        <v/>
      </c>
      <c r="AE549" s="142" t="str">
        <f t="shared" si="122"/>
        <v/>
      </c>
      <c r="AF549" s="28" t="str">
        <f t="shared" si="123"/>
        <v/>
      </c>
      <c r="AG549" s="29" t="str">
        <f t="shared" si="124"/>
        <v/>
      </c>
      <c r="AH549" s="30" t="str">
        <f t="shared" si="125"/>
        <v/>
      </c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  <c r="AV549" s="6"/>
      <c r="AW549" s="6"/>
    </row>
    <row r="550" spans="2:49" ht="18" customHeight="1" x14ac:dyDescent="0.2">
      <c r="B550" s="106">
        <v>539</v>
      </c>
      <c r="C550" s="153"/>
      <c r="D550" s="184"/>
      <c r="E550" s="184"/>
      <c r="F550" s="184"/>
      <c r="G550" s="165" t="str">
        <f t="shared" si="115"/>
        <v/>
      </c>
      <c r="H550" s="48"/>
      <c r="I550" s="17"/>
      <c r="J550" s="140" t="str">
        <f t="shared" si="116"/>
        <v/>
      </c>
      <c r="K550" s="112"/>
      <c r="L550" s="114"/>
      <c r="M550" s="114"/>
      <c r="N550" s="114"/>
      <c r="O550" s="18" t="str" cm="1">
        <f t="array" ref="O550">IF(K550="","",IF($O$11="Bester",LARGE(K550:N550,1),IF(AND(M550="",N550=""),"",SUM(LARGE(K550:N550,{1;2;3})))))</f>
        <v/>
      </c>
      <c r="P550" s="140" t="str">
        <f t="shared" si="117"/>
        <v/>
      </c>
      <c r="Q550" s="112"/>
      <c r="R550" s="114"/>
      <c r="S550" s="114"/>
      <c r="T550" s="114"/>
      <c r="U550" s="19" t="str" cm="1">
        <f t="array" ref="U550">IF(Q550="","",IF($U$11="Bester",LARGE(Q550:T550,1),IF(AND(S550="",T550=""),"",SUM(LARGE(Q550:T550,{1;2;3})))))</f>
        <v/>
      </c>
      <c r="V550" s="140" t="str">
        <f t="shared" si="118"/>
        <v/>
      </c>
      <c r="W550" s="17"/>
      <c r="X550" s="140" t="str">
        <f t="shared" si="119"/>
        <v/>
      </c>
      <c r="Y550" s="21"/>
      <c r="Z550" s="26" t="str">
        <f t="shared" si="112"/>
        <v/>
      </c>
      <c r="AA550" s="27" t="str">
        <f t="shared" si="113"/>
        <v/>
      </c>
      <c r="AB550" s="27" t="str">
        <f t="shared" si="114"/>
        <v/>
      </c>
      <c r="AC550" s="25" t="str">
        <f t="shared" si="120"/>
        <v/>
      </c>
      <c r="AD550" s="19" t="str">
        <f t="shared" si="121"/>
        <v/>
      </c>
      <c r="AE550" s="142" t="str">
        <f t="shared" si="122"/>
        <v/>
      </c>
      <c r="AF550" s="28" t="str">
        <f t="shared" si="123"/>
        <v/>
      </c>
      <c r="AG550" s="29" t="str">
        <f t="shared" si="124"/>
        <v/>
      </c>
      <c r="AH550" s="30" t="str">
        <f t="shared" si="125"/>
        <v/>
      </c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  <c r="AV550" s="6"/>
      <c r="AW550" s="6"/>
    </row>
    <row r="551" spans="2:49" ht="18" customHeight="1" x14ac:dyDescent="0.2">
      <c r="B551" s="106">
        <v>540</v>
      </c>
      <c r="C551" s="153"/>
      <c r="D551" s="184"/>
      <c r="E551" s="184"/>
      <c r="F551" s="184"/>
      <c r="G551" s="165" t="str">
        <f t="shared" si="115"/>
        <v/>
      </c>
      <c r="H551" s="48"/>
      <c r="I551" s="17"/>
      <c r="J551" s="140" t="str">
        <f t="shared" si="116"/>
        <v/>
      </c>
      <c r="K551" s="112"/>
      <c r="L551" s="114"/>
      <c r="M551" s="114"/>
      <c r="N551" s="114"/>
      <c r="O551" s="18" t="str" cm="1">
        <f t="array" ref="O551">IF(K551="","",IF($O$11="Bester",LARGE(K551:N551,1),IF(AND(M551="",N551=""),"",SUM(LARGE(K551:N551,{1;2;3})))))</f>
        <v/>
      </c>
      <c r="P551" s="140" t="str">
        <f t="shared" si="117"/>
        <v/>
      </c>
      <c r="Q551" s="112"/>
      <c r="R551" s="114"/>
      <c r="S551" s="114"/>
      <c r="T551" s="114"/>
      <c r="U551" s="19" t="str" cm="1">
        <f t="array" ref="U551">IF(Q551="","",IF($U$11="Bester",LARGE(Q551:T551,1),IF(AND(S551="",T551=""),"",SUM(LARGE(Q551:T551,{1;2;3})))))</f>
        <v/>
      </c>
      <c r="V551" s="140" t="str">
        <f t="shared" si="118"/>
        <v/>
      </c>
      <c r="W551" s="17"/>
      <c r="X551" s="140" t="str">
        <f t="shared" si="119"/>
        <v/>
      </c>
      <c r="Y551" s="21"/>
      <c r="Z551" s="26" t="str">
        <f t="shared" si="112"/>
        <v/>
      </c>
      <c r="AA551" s="27" t="str">
        <f t="shared" si="113"/>
        <v/>
      </c>
      <c r="AB551" s="27" t="str">
        <f t="shared" si="114"/>
        <v/>
      </c>
      <c r="AC551" s="25" t="str">
        <f t="shared" si="120"/>
        <v/>
      </c>
      <c r="AD551" s="19" t="str">
        <f t="shared" si="121"/>
        <v/>
      </c>
      <c r="AE551" s="142" t="str">
        <f t="shared" si="122"/>
        <v/>
      </c>
      <c r="AF551" s="28" t="str">
        <f t="shared" si="123"/>
        <v/>
      </c>
      <c r="AG551" s="29" t="str">
        <f t="shared" si="124"/>
        <v/>
      </c>
      <c r="AH551" s="30" t="str">
        <f t="shared" si="125"/>
        <v/>
      </c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  <c r="AV551" s="6"/>
      <c r="AW551" s="6"/>
    </row>
    <row r="552" spans="2:49" ht="18" customHeight="1" x14ac:dyDescent="0.2">
      <c r="B552" s="106">
        <v>541</v>
      </c>
      <c r="C552" s="153"/>
      <c r="D552" s="184"/>
      <c r="E552" s="184"/>
      <c r="F552" s="184"/>
      <c r="G552" s="165" t="str">
        <f t="shared" si="115"/>
        <v/>
      </c>
      <c r="H552" s="48"/>
      <c r="I552" s="17"/>
      <c r="J552" s="140" t="str">
        <f t="shared" si="116"/>
        <v/>
      </c>
      <c r="K552" s="112"/>
      <c r="L552" s="114"/>
      <c r="M552" s="114"/>
      <c r="N552" s="114"/>
      <c r="O552" s="18" t="str" cm="1">
        <f t="array" ref="O552">IF(K552="","",IF($O$11="Bester",LARGE(K552:N552,1),IF(AND(M552="",N552=""),"",SUM(LARGE(K552:N552,{1;2;3})))))</f>
        <v/>
      </c>
      <c r="P552" s="140" t="str">
        <f t="shared" si="117"/>
        <v/>
      </c>
      <c r="Q552" s="112"/>
      <c r="R552" s="114"/>
      <c r="S552" s="114"/>
      <c r="T552" s="114"/>
      <c r="U552" s="19" t="str" cm="1">
        <f t="array" ref="U552">IF(Q552="","",IF($U$11="Bester",LARGE(Q552:T552,1),IF(AND(S552="",T552=""),"",SUM(LARGE(Q552:T552,{1;2;3})))))</f>
        <v/>
      </c>
      <c r="V552" s="140" t="str">
        <f t="shared" si="118"/>
        <v/>
      </c>
      <c r="W552" s="17"/>
      <c r="X552" s="140" t="str">
        <f t="shared" si="119"/>
        <v/>
      </c>
      <c r="Y552" s="21"/>
      <c r="Z552" s="26" t="str">
        <f t="shared" si="112"/>
        <v/>
      </c>
      <c r="AA552" s="27" t="str">
        <f t="shared" si="113"/>
        <v/>
      </c>
      <c r="AB552" s="27" t="str">
        <f t="shared" si="114"/>
        <v/>
      </c>
      <c r="AC552" s="25" t="str">
        <f t="shared" si="120"/>
        <v/>
      </c>
      <c r="AD552" s="19" t="str">
        <f t="shared" si="121"/>
        <v/>
      </c>
      <c r="AE552" s="142" t="str">
        <f t="shared" si="122"/>
        <v/>
      </c>
      <c r="AF552" s="28" t="str">
        <f t="shared" si="123"/>
        <v/>
      </c>
      <c r="AG552" s="29" t="str">
        <f t="shared" si="124"/>
        <v/>
      </c>
      <c r="AH552" s="30" t="str">
        <f t="shared" si="125"/>
        <v/>
      </c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  <c r="AV552" s="6"/>
      <c r="AW552" s="6"/>
    </row>
    <row r="553" spans="2:49" ht="18" customHeight="1" x14ac:dyDescent="0.2">
      <c r="B553" s="106">
        <v>542</v>
      </c>
      <c r="C553" s="153"/>
      <c r="D553" s="184"/>
      <c r="E553" s="184"/>
      <c r="F553" s="184"/>
      <c r="G553" s="165" t="str">
        <f t="shared" si="115"/>
        <v/>
      </c>
      <c r="H553" s="48"/>
      <c r="I553" s="17"/>
      <c r="J553" s="140" t="str">
        <f t="shared" si="116"/>
        <v/>
      </c>
      <c r="K553" s="112"/>
      <c r="L553" s="114"/>
      <c r="M553" s="114"/>
      <c r="N553" s="114"/>
      <c r="O553" s="18" t="str" cm="1">
        <f t="array" ref="O553">IF(K553="","",IF($O$11="Bester",LARGE(K553:N553,1),IF(AND(M553="",N553=""),"",SUM(LARGE(K553:N553,{1;2;3})))))</f>
        <v/>
      </c>
      <c r="P553" s="140" t="str">
        <f t="shared" si="117"/>
        <v/>
      </c>
      <c r="Q553" s="112"/>
      <c r="R553" s="114"/>
      <c r="S553" s="114"/>
      <c r="T553" s="114"/>
      <c r="U553" s="19" t="str" cm="1">
        <f t="array" ref="U553">IF(Q553="","",IF($U$11="Bester",LARGE(Q553:T553,1),IF(AND(S553="",T553=""),"",SUM(LARGE(Q553:T553,{1;2;3})))))</f>
        <v/>
      </c>
      <c r="V553" s="140" t="str">
        <f t="shared" si="118"/>
        <v/>
      </c>
      <c r="W553" s="17"/>
      <c r="X553" s="140" t="str">
        <f t="shared" si="119"/>
        <v/>
      </c>
      <c r="Y553" s="21"/>
      <c r="Z553" s="26" t="str">
        <f t="shared" si="112"/>
        <v/>
      </c>
      <c r="AA553" s="27" t="str">
        <f t="shared" si="113"/>
        <v/>
      </c>
      <c r="AB553" s="27" t="str">
        <f t="shared" si="114"/>
        <v/>
      </c>
      <c r="AC553" s="25" t="str">
        <f t="shared" si="120"/>
        <v/>
      </c>
      <c r="AD553" s="19" t="str">
        <f t="shared" si="121"/>
        <v/>
      </c>
      <c r="AE553" s="142" t="str">
        <f t="shared" si="122"/>
        <v/>
      </c>
      <c r="AF553" s="28" t="str">
        <f t="shared" si="123"/>
        <v/>
      </c>
      <c r="AG553" s="29" t="str">
        <f t="shared" si="124"/>
        <v/>
      </c>
      <c r="AH553" s="30" t="str">
        <f t="shared" si="125"/>
        <v/>
      </c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  <c r="AV553" s="6"/>
      <c r="AW553" s="6"/>
    </row>
    <row r="554" spans="2:49" ht="18" customHeight="1" x14ac:dyDescent="0.2">
      <c r="B554" s="106">
        <v>543</v>
      </c>
      <c r="C554" s="153"/>
      <c r="D554" s="184"/>
      <c r="E554" s="184"/>
      <c r="F554" s="184"/>
      <c r="G554" s="165" t="str">
        <f t="shared" si="115"/>
        <v/>
      </c>
      <c r="H554" s="48"/>
      <c r="I554" s="17"/>
      <c r="J554" s="140" t="str">
        <f t="shared" si="116"/>
        <v/>
      </c>
      <c r="K554" s="112"/>
      <c r="L554" s="114"/>
      <c r="M554" s="114"/>
      <c r="N554" s="114"/>
      <c r="O554" s="18" t="str" cm="1">
        <f t="array" ref="O554">IF(K554="","",IF($O$11="Bester",LARGE(K554:N554,1),IF(AND(M554="",N554=""),"",SUM(LARGE(K554:N554,{1;2;3})))))</f>
        <v/>
      </c>
      <c r="P554" s="140" t="str">
        <f t="shared" si="117"/>
        <v/>
      </c>
      <c r="Q554" s="112"/>
      <c r="R554" s="114"/>
      <c r="S554" s="114"/>
      <c r="T554" s="114"/>
      <c r="U554" s="19" t="str" cm="1">
        <f t="array" ref="U554">IF(Q554="","",IF($U$11="Bester",LARGE(Q554:T554,1),IF(AND(S554="",T554=""),"",SUM(LARGE(Q554:T554,{1;2;3})))))</f>
        <v/>
      </c>
      <c r="V554" s="140" t="str">
        <f t="shared" si="118"/>
        <v/>
      </c>
      <c r="W554" s="17"/>
      <c r="X554" s="140" t="str">
        <f t="shared" si="119"/>
        <v/>
      </c>
      <c r="Y554" s="21"/>
      <c r="Z554" s="26" t="str">
        <f t="shared" si="112"/>
        <v/>
      </c>
      <c r="AA554" s="27" t="str">
        <f t="shared" si="113"/>
        <v/>
      </c>
      <c r="AB554" s="27" t="str">
        <f t="shared" si="114"/>
        <v/>
      </c>
      <c r="AC554" s="25" t="str">
        <f t="shared" si="120"/>
        <v/>
      </c>
      <c r="AD554" s="19" t="str">
        <f t="shared" si="121"/>
        <v/>
      </c>
      <c r="AE554" s="142" t="str">
        <f t="shared" si="122"/>
        <v/>
      </c>
      <c r="AF554" s="28" t="str">
        <f t="shared" si="123"/>
        <v/>
      </c>
      <c r="AG554" s="29" t="str">
        <f t="shared" si="124"/>
        <v/>
      </c>
      <c r="AH554" s="30" t="str">
        <f t="shared" si="125"/>
        <v/>
      </c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  <c r="AV554" s="6"/>
      <c r="AW554" s="6"/>
    </row>
    <row r="555" spans="2:49" ht="18" customHeight="1" x14ac:dyDescent="0.2">
      <c r="B555" s="106">
        <v>544</v>
      </c>
      <c r="C555" s="153"/>
      <c r="D555" s="184"/>
      <c r="E555" s="184"/>
      <c r="F555" s="184"/>
      <c r="G555" s="165" t="str">
        <f t="shared" si="115"/>
        <v/>
      </c>
      <c r="H555" s="48"/>
      <c r="I555" s="17"/>
      <c r="J555" s="140" t="str">
        <f t="shared" si="116"/>
        <v/>
      </c>
      <c r="K555" s="112"/>
      <c r="L555" s="114"/>
      <c r="M555" s="114"/>
      <c r="N555" s="114"/>
      <c r="O555" s="18" t="str" cm="1">
        <f t="array" ref="O555">IF(K555="","",IF($O$11="Bester",LARGE(K555:N555,1),IF(AND(M555="",N555=""),"",SUM(LARGE(K555:N555,{1;2;3})))))</f>
        <v/>
      </c>
      <c r="P555" s="140" t="str">
        <f t="shared" si="117"/>
        <v/>
      </c>
      <c r="Q555" s="112"/>
      <c r="R555" s="114"/>
      <c r="S555" s="114"/>
      <c r="T555" s="114"/>
      <c r="U555" s="19" t="str" cm="1">
        <f t="array" ref="U555">IF(Q555="","",IF($U$11="Bester",LARGE(Q555:T555,1),IF(AND(S555="",T555=""),"",SUM(LARGE(Q555:T555,{1;2;3})))))</f>
        <v/>
      </c>
      <c r="V555" s="140" t="str">
        <f t="shared" si="118"/>
        <v/>
      </c>
      <c r="W555" s="17"/>
      <c r="X555" s="140" t="str">
        <f t="shared" si="119"/>
        <v/>
      </c>
      <c r="Y555" s="21"/>
      <c r="Z555" s="26" t="str">
        <f t="shared" si="112"/>
        <v/>
      </c>
      <c r="AA555" s="27" t="str">
        <f t="shared" si="113"/>
        <v/>
      </c>
      <c r="AB555" s="27" t="str">
        <f t="shared" si="114"/>
        <v/>
      </c>
      <c r="AC555" s="25" t="str">
        <f t="shared" si="120"/>
        <v/>
      </c>
      <c r="AD555" s="19" t="str">
        <f t="shared" si="121"/>
        <v/>
      </c>
      <c r="AE555" s="142" t="str">
        <f t="shared" si="122"/>
        <v/>
      </c>
      <c r="AF555" s="28" t="str">
        <f t="shared" si="123"/>
        <v/>
      </c>
      <c r="AG555" s="29" t="str">
        <f t="shared" si="124"/>
        <v/>
      </c>
      <c r="AH555" s="30" t="str">
        <f t="shared" si="125"/>
        <v/>
      </c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  <c r="AV555" s="6"/>
      <c r="AW555" s="6"/>
    </row>
    <row r="556" spans="2:49" ht="18" customHeight="1" x14ac:dyDescent="0.2">
      <c r="B556" s="106">
        <v>545</v>
      </c>
      <c r="C556" s="153"/>
      <c r="D556" s="184"/>
      <c r="E556" s="184"/>
      <c r="F556" s="184"/>
      <c r="G556" s="165" t="str">
        <f t="shared" si="115"/>
        <v/>
      </c>
      <c r="H556" s="48"/>
      <c r="I556" s="17"/>
      <c r="J556" s="140" t="str">
        <f t="shared" si="116"/>
        <v/>
      </c>
      <c r="K556" s="112"/>
      <c r="L556" s="114"/>
      <c r="M556" s="114"/>
      <c r="N556" s="114"/>
      <c r="O556" s="18" t="str" cm="1">
        <f t="array" ref="O556">IF(K556="","",IF($O$11="Bester",LARGE(K556:N556,1),IF(AND(M556="",N556=""),"",SUM(LARGE(K556:N556,{1;2;3})))))</f>
        <v/>
      </c>
      <c r="P556" s="140" t="str">
        <f t="shared" si="117"/>
        <v/>
      </c>
      <c r="Q556" s="112"/>
      <c r="R556" s="114"/>
      <c r="S556" s="114"/>
      <c r="T556" s="114"/>
      <c r="U556" s="19" t="str" cm="1">
        <f t="array" ref="U556">IF(Q556="","",IF($U$11="Bester",LARGE(Q556:T556,1),IF(AND(S556="",T556=""),"",SUM(LARGE(Q556:T556,{1;2;3})))))</f>
        <v/>
      </c>
      <c r="V556" s="140" t="str">
        <f t="shared" si="118"/>
        <v/>
      </c>
      <c r="W556" s="17"/>
      <c r="X556" s="140" t="str">
        <f t="shared" si="119"/>
        <v/>
      </c>
      <c r="Y556" s="21"/>
      <c r="Z556" s="26" t="str">
        <f t="shared" si="112"/>
        <v/>
      </c>
      <c r="AA556" s="27" t="str">
        <f t="shared" si="113"/>
        <v/>
      </c>
      <c r="AB556" s="27" t="str">
        <f t="shared" si="114"/>
        <v/>
      </c>
      <c r="AC556" s="25" t="str">
        <f t="shared" si="120"/>
        <v/>
      </c>
      <c r="AD556" s="19" t="str">
        <f t="shared" si="121"/>
        <v/>
      </c>
      <c r="AE556" s="142" t="str">
        <f t="shared" si="122"/>
        <v/>
      </c>
      <c r="AF556" s="28" t="str">
        <f t="shared" si="123"/>
        <v/>
      </c>
      <c r="AG556" s="29" t="str">
        <f t="shared" si="124"/>
        <v/>
      </c>
      <c r="AH556" s="30" t="str">
        <f t="shared" si="125"/>
        <v/>
      </c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  <c r="AV556" s="6"/>
      <c r="AW556" s="6"/>
    </row>
    <row r="557" spans="2:49" ht="18" customHeight="1" x14ac:dyDescent="0.2">
      <c r="B557" s="106">
        <v>546</v>
      </c>
      <c r="C557" s="153"/>
      <c r="D557" s="184"/>
      <c r="E557" s="184"/>
      <c r="F557" s="184"/>
      <c r="G557" s="165" t="str">
        <f t="shared" si="115"/>
        <v/>
      </c>
      <c r="H557" s="48"/>
      <c r="I557" s="17"/>
      <c r="J557" s="140" t="str">
        <f t="shared" si="116"/>
        <v/>
      </c>
      <c r="K557" s="112"/>
      <c r="L557" s="114"/>
      <c r="M557" s="114"/>
      <c r="N557" s="114"/>
      <c r="O557" s="18" t="str" cm="1">
        <f t="array" ref="O557">IF(K557="","",IF($O$11="Bester",LARGE(K557:N557,1),IF(AND(M557="",N557=""),"",SUM(LARGE(K557:N557,{1;2;3})))))</f>
        <v/>
      </c>
      <c r="P557" s="140" t="str">
        <f t="shared" si="117"/>
        <v/>
      </c>
      <c r="Q557" s="112"/>
      <c r="R557" s="114"/>
      <c r="S557" s="114"/>
      <c r="T557" s="114"/>
      <c r="U557" s="19" t="str" cm="1">
        <f t="array" ref="U557">IF(Q557="","",IF($U$11="Bester",LARGE(Q557:T557,1),IF(AND(S557="",T557=""),"",SUM(LARGE(Q557:T557,{1;2;3})))))</f>
        <v/>
      </c>
      <c r="V557" s="140" t="str">
        <f t="shared" si="118"/>
        <v/>
      </c>
      <c r="W557" s="17"/>
      <c r="X557" s="140" t="str">
        <f t="shared" si="119"/>
        <v/>
      </c>
      <c r="Y557" s="21"/>
      <c r="Z557" s="26" t="str">
        <f t="shared" si="112"/>
        <v/>
      </c>
      <c r="AA557" s="27" t="str">
        <f t="shared" si="113"/>
        <v/>
      </c>
      <c r="AB557" s="27" t="str">
        <f t="shared" si="114"/>
        <v/>
      </c>
      <c r="AC557" s="25" t="str">
        <f t="shared" si="120"/>
        <v/>
      </c>
      <c r="AD557" s="19" t="str">
        <f t="shared" si="121"/>
        <v/>
      </c>
      <c r="AE557" s="142" t="str">
        <f t="shared" si="122"/>
        <v/>
      </c>
      <c r="AF557" s="28" t="str">
        <f t="shared" si="123"/>
        <v/>
      </c>
      <c r="AG557" s="29" t="str">
        <f t="shared" si="124"/>
        <v/>
      </c>
      <c r="AH557" s="30" t="str">
        <f t="shared" si="125"/>
        <v/>
      </c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  <c r="AV557" s="6"/>
      <c r="AW557" s="6"/>
    </row>
    <row r="558" spans="2:49" ht="18" customHeight="1" x14ac:dyDescent="0.2">
      <c r="B558" s="106">
        <v>547</v>
      </c>
      <c r="C558" s="153"/>
      <c r="D558" s="184"/>
      <c r="E558" s="184"/>
      <c r="F558" s="184"/>
      <c r="G558" s="165" t="str">
        <f t="shared" si="115"/>
        <v/>
      </c>
      <c r="H558" s="48"/>
      <c r="I558" s="17"/>
      <c r="J558" s="140" t="str">
        <f t="shared" si="116"/>
        <v/>
      </c>
      <c r="K558" s="112"/>
      <c r="L558" s="114"/>
      <c r="M558" s="114"/>
      <c r="N558" s="114"/>
      <c r="O558" s="18" t="str" cm="1">
        <f t="array" ref="O558">IF(K558="","",IF($O$11="Bester",LARGE(K558:N558,1),IF(AND(M558="",N558=""),"",SUM(LARGE(K558:N558,{1;2;3})))))</f>
        <v/>
      </c>
      <c r="P558" s="140" t="str">
        <f t="shared" si="117"/>
        <v/>
      </c>
      <c r="Q558" s="112"/>
      <c r="R558" s="114"/>
      <c r="S558" s="114"/>
      <c r="T558" s="114"/>
      <c r="U558" s="19" t="str" cm="1">
        <f t="array" ref="U558">IF(Q558="","",IF($U$11="Bester",LARGE(Q558:T558,1),IF(AND(S558="",T558=""),"",SUM(LARGE(Q558:T558,{1;2;3})))))</f>
        <v/>
      </c>
      <c r="V558" s="140" t="str">
        <f t="shared" si="118"/>
        <v/>
      </c>
      <c r="W558" s="17"/>
      <c r="X558" s="140" t="str">
        <f t="shared" si="119"/>
        <v/>
      </c>
      <c r="Y558" s="21"/>
      <c r="Z558" s="26" t="str">
        <f t="shared" si="112"/>
        <v/>
      </c>
      <c r="AA558" s="27" t="str">
        <f t="shared" si="113"/>
        <v/>
      </c>
      <c r="AB558" s="27" t="str">
        <f t="shared" si="114"/>
        <v/>
      </c>
      <c r="AC558" s="25" t="str">
        <f t="shared" si="120"/>
        <v/>
      </c>
      <c r="AD558" s="19" t="str">
        <f t="shared" si="121"/>
        <v/>
      </c>
      <c r="AE558" s="142" t="str">
        <f t="shared" si="122"/>
        <v/>
      </c>
      <c r="AF558" s="28" t="str">
        <f t="shared" si="123"/>
        <v/>
      </c>
      <c r="AG558" s="29" t="str">
        <f t="shared" si="124"/>
        <v/>
      </c>
      <c r="AH558" s="30" t="str">
        <f t="shared" si="125"/>
        <v/>
      </c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  <c r="AV558" s="6"/>
      <c r="AW558" s="6"/>
    </row>
    <row r="559" spans="2:49" ht="18" customHeight="1" x14ac:dyDescent="0.2">
      <c r="B559" s="106">
        <v>548</v>
      </c>
      <c r="C559" s="153"/>
      <c r="D559" s="184"/>
      <c r="E559" s="184"/>
      <c r="F559" s="184"/>
      <c r="G559" s="165" t="str">
        <f t="shared" si="115"/>
        <v/>
      </c>
      <c r="H559" s="48"/>
      <c r="I559" s="17"/>
      <c r="J559" s="140" t="str">
        <f t="shared" si="116"/>
        <v/>
      </c>
      <c r="K559" s="112"/>
      <c r="L559" s="114"/>
      <c r="M559" s="114"/>
      <c r="N559" s="114"/>
      <c r="O559" s="18" t="str" cm="1">
        <f t="array" ref="O559">IF(K559="","",IF($O$11="Bester",LARGE(K559:N559,1),IF(AND(M559="",N559=""),"",SUM(LARGE(K559:N559,{1;2;3})))))</f>
        <v/>
      </c>
      <c r="P559" s="140" t="str">
        <f t="shared" si="117"/>
        <v/>
      </c>
      <c r="Q559" s="112"/>
      <c r="R559" s="114"/>
      <c r="S559" s="114"/>
      <c r="T559" s="114"/>
      <c r="U559" s="19" t="str" cm="1">
        <f t="array" ref="U559">IF(Q559="","",IF($U$11="Bester",LARGE(Q559:T559,1),IF(AND(S559="",T559=""),"",SUM(LARGE(Q559:T559,{1;2;3})))))</f>
        <v/>
      </c>
      <c r="V559" s="140" t="str">
        <f t="shared" si="118"/>
        <v/>
      </c>
      <c r="W559" s="17"/>
      <c r="X559" s="140" t="str">
        <f t="shared" si="119"/>
        <v/>
      </c>
      <c r="Y559" s="21"/>
      <c r="Z559" s="26" t="str">
        <f t="shared" si="112"/>
        <v/>
      </c>
      <c r="AA559" s="27" t="str">
        <f t="shared" si="113"/>
        <v/>
      </c>
      <c r="AB559" s="27" t="str">
        <f t="shared" si="114"/>
        <v/>
      </c>
      <c r="AC559" s="25" t="str">
        <f t="shared" si="120"/>
        <v/>
      </c>
      <c r="AD559" s="19" t="str">
        <f t="shared" si="121"/>
        <v/>
      </c>
      <c r="AE559" s="142" t="str">
        <f t="shared" si="122"/>
        <v/>
      </c>
      <c r="AF559" s="28" t="str">
        <f t="shared" si="123"/>
        <v/>
      </c>
      <c r="AG559" s="29" t="str">
        <f t="shared" si="124"/>
        <v/>
      </c>
      <c r="AH559" s="30" t="str">
        <f t="shared" si="125"/>
        <v/>
      </c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  <c r="AV559" s="6"/>
      <c r="AW559" s="6"/>
    </row>
    <row r="560" spans="2:49" ht="18" customHeight="1" x14ac:dyDescent="0.2">
      <c r="B560" s="106">
        <v>549</v>
      </c>
      <c r="C560" s="153"/>
      <c r="D560" s="184"/>
      <c r="E560" s="184"/>
      <c r="F560" s="184"/>
      <c r="G560" s="165" t="str">
        <f t="shared" si="115"/>
        <v/>
      </c>
      <c r="H560" s="48"/>
      <c r="I560" s="17"/>
      <c r="J560" s="140" t="str">
        <f t="shared" si="116"/>
        <v/>
      </c>
      <c r="K560" s="112"/>
      <c r="L560" s="114"/>
      <c r="M560" s="114"/>
      <c r="N560" s="114"/>
      <c r="O560" s="18" t="str" cm="1">
        <f t="array" ref="O560">IF(K560="","",IF($O$11="Bester",LARGE(K560:N560,1),IF(AND(M560="",N560=""),"",SUM(LARGE(K560:N560,{1;2;3})))))</f>
        <v/>
      </c>
      <c r="P560" s="140" t="str">
        <f t="shared" si="117"/>
        <v/>
      </c>
      <c r="Q560" s="112"/>
      <c r="R560" s="114"/>
      <c r="S560" s="114"/>
      <c r="T560" s="114"/>
      <c r="U560" s="19" t="str" cm="1">
        <f t="array" ref="U560">IF(Q560="","",IF($U$11="Bester",LARGE(Q560:T560,1),IF(AND(S560="",T560=""),"",SUM(LARGE(Q560:T560,{1;2;3})))))</f>
        <v/>
      </c>
      <c r="V560" s="140" t="str">
        <f t="shared" si="118"/>
        <v/>
      </c>
      <c r="W560" s="17"/>
      <c r="X560" s="140" t="str">
        <f t="shared" si="119"/>
        <v/>
      </c>
      <c r="Y560" s="21"/>
      <c r="Z560" s="26" t="str">
        <f t="shared" si="112"/>
        <v/>
      </c>
      <c r="AA560" s="27" t="str">
        <f t="shared" si="113"/>
        <v/>
      </c>
      <c r="AB560" s="27" t="str">
        <f t="shared" si="114"/>
        <v/>
      </c>
      <c r="AC560" s="25" t="str">
        <f t="shared" si="120"/>
        <v/>
      </c>
      <c r="AD560" s="19" t="str">
        <f t="shared" si="121"/>
        <v/>
      </c>
      <c r="AE560" s="142" t="str">
        <f t="shared" si="122"/>
        <v/>
      </c>
      <c r="AF560" s="28" t="str">
        <f t="shared" si="123"/>
        <v/>
      </c>
      <c r="AG560" s="29" t="str">
        <f t="shared" si="124"/>
        <v/>
      </c>
      <c r="AH560" s="30" t="str">
        <f t="shared" si="125"/>
        <v/>
      </c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  <c r="AV560" s="6"/>
      <c r="AW560" s="6"/>
    </row>
    <row r="561" spans="2:49" ht="18" customHeight="1" x14ac:dyDescent="0.2">
      <c r="B561" s="106">
        <v>550</v>
      </c>
      <c r="C561" s="153"/>
      <c r="D561" s="184"/>
      <c r="E561" s="184"/>
      <c r="F561" s="184"/>
      <c r="G561" s="165" t="str">
        <f t="shared" si="115"/>
        <v/>
      </c>
      <c r="H561" s="48"/>
      <c r="I561" s="17"/>
      <c r="J561" s="140" t="str">
        <f t="shared" si="116"/>
        <v/>
      </c>
      <c r="K561" s="112"/>
      <c r="L561" s="114"/>
      <c r="M561" s="114"/>
      <c r="N561" s="114"/>
      <c r="O561" s="18" t="str" cm="1">
        <f t="array" ref="O561">IF(K561="","",IF($O$11="Bester",LARGE(K561:N561,1),IF(AND(M561="",N561=""),"",SUM(LARGE(K561:N561,{1;2;3})))))</f>
        <v/>
      </c>
      <c r="P561" s="140" t="str">
        <f t="shared" si="117"/>
        <v/>
      </c>
      <c r="Q561" s="112"/>
      <c r="R561" s="114"/>
      <c r="S561" s="114"/>
      <c r="T561" s="114"/>
      <c r="U561" s="19" t="str" cm="1">
        <f t="array" ref="U561">IF(Q561="","",IF($U$11="Bester",LARGE(Q561:T561,1),IF(AND(S561="",T561=""),"",SUM(LARGE(Q561:T561,{1;2;3})))))</f>
        <v/>
      </c>
      <c r="V561" s="140" t="str">
        <f t="shared" si="118"/>
        <v/>
      </c>
      <c r="W561" s="17"/>
      <c r="X561" s="140" t="str">
        <f t="shared" si="119"/>
        <v/>
      </c>
      <c r="Y561" s="21"/>
      <c r="Z561" s="26" t="str">
        <f t="shared" si="112"/>
        <v/>
      </c>
      <c r="AA561" s="27" t="str">
        <f t="shared" si="113"/>
        <v/>
      </c>
      <c r="AB561" s="27" t="str">
        <f t="shared" si="114"/>
        <v/>
      </c>
      <c r="AC561" s="25" t="str">
        <f t="shared" si="120"/>
        <v/>
      </c>
      <c r="AD561" s="19" t="str">
        <f t="shared" si="121"/>
        <v/>
      </c>
      <c r="AE561" s="142" t="str">
        <f t="shared" si="122"/>
        <v/>
      </c>
      <c r="AF561" s="28" t="str">
        <f t="shared" si="123"/>
        <v/>
      </c>
      <c r="AG561" s="29" t="str">
        <f t="shared" si="124"/>
        <v/>
      </c>
      <c r="AH561" s="30" t="str">
        <f t="shared" si="125"/>
        <v/>
      </c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  <c r="AV561" s="6"/>
      <c r="AW561" s="6"/>
    </row>
    <row r="562" spans="2:49" ht="18" customHeight="1" x14ac:dyDescent="0.2">
      <c r="B562" s="106">
        <v>551</v>
      </c>
      <c r="C562" s="153"/>
      <c r="D562" s="184"/>
      <c r="E562" s="184"/>
      <c r="F562" s="184"/>
      <c r="G562" s="165" t="str">
        <f t="shared" si="115"/>
        <v/>
      </c>
      <c r="H562" s="48"/>
      <c r="I562" s="17"/>
      <c r="J562" s="140" t="str">
        <f t="shared" si="116"/>
        <v/>
      </c>
      <c r="K562" s="112"/>
      <c r="L562" s="114"/>
      <c r="M562" s="114"/>
      <c r="N562" s="114"/>
      <c r="O562" s="18" t="str" cm="1">
        <f t="array" ref="O562">IF(K562="","",IF($O$11="Bester",LARGE(K562:N562,1),IF(AND(M562="",N562=""),"",SUM(LARGE(K562:N562,{1;2;3})))))</f>
        <v/>
      </c>
      <c r="P562" s="140" t="str">
        <f t="shared" si="117"/>
        <v/>
      </c>
      <c r="Q562" s="112"/>
      <c r="R562" s="114"/>
      <c r="S562" s="114"/>
      <c r="T562" s="114"/>
      <c r="U562" s="19" t="str" cm="1">
        <f t="array" ref="U562">IF(Q562="","",IF($U$11="Bester",LARGE(Q562:T562,1),IF(AND(S562="",T562=""),"",SUM(LARGE(Q562:T562,{1;2;3})))))</f>
        <v/>
      </c>
      <c r="V562" s="140" t="str">
        <f t="shared" si="118"/>
        <v/>
      </c>
      <c r="W562" s="17"/>
      <c r="X562" s="140" t="str">
        <f t="shared" si="119"/>
        <v/>
      </c>
      <c r="Y562" s="21"/>
      <c r="Z562" s="26" t="str">
        <f t="shared" si="112"/>
        <v/>
      </c>
      <c r="AA562" s="27" t="str">
        <f t="shared" si="113"/>
        <v/>
      </c>
      <c r="AB562" s="27" t="str">
        <f t="shared" si="114"/>
        <v/>
      </c>
      <c r="AC562" s="25" t="str">
        <f t="shared" si="120"/>
        <v/>
      </c>
      <c r="AD562" s="19" t="str">
        <f t="shared" si="121"/>
        <v/>
      </c>
      <c r="AE562" s="142" t="str">
        <f t="shared" si="122"/>
        <v/>
      </c>
      <c r="AF562" s="28" t="str">
        <f t="shared" si="123"/>
        <v/>
      </c>
      <c r="AG562" s="29" t="str">
        <f t="shared" si="124"/>
        <v/>
      </c>
      <c r="AH562" s="30" t="str">
        <f t="shared" si="125"/>
        <v/>
      </c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  <c r="AV562" s="6"/>
      <c r="AW562" s="6"/>
    </row>
    <row r="563" spans="2:49" ht="18" customHeight="1" x14ac:dyDescent="0.2">
      <c r="B563" s="106">
        <v>552</v>
      </c>
      <c r="C563" s="153"/>
      <c r="D563" s="184"/>
      <c r="E563" s="184"/>
      <c r="F563" s="184"/>
      <c r="G563" s="165" t="str">
        <f t="shared" si="115"/>
        <v/>
      </c>
      <c r="H563" s="48"/>
      <c r="I563" s="17"/>
      <c r="J563" s="140" t="str">
        <f t="shared" si="116"/>
        <v/>
      </c>
      <c r="K563" s="112"/>
      <c r="L563" s="114"/>
      <c r="M563" s="114"/>
      <c r="N563" s="114"/>
      <c r="O563" s="18" t="str" cm="1">
        <f t="array" ref="O563">IF(K563="","",IF($O$11="Bester",LARGE(K563:N563,1),IF(AND(M563="",N563=""),"",SUM(LARGE(K563:N563,{1;2;3})))))</f>
        <v/>
      </c>
      <c r="P563" s="140" t="str">
        <f t="shared" si="117"/>
        <v/>
      </c>
      <c r="Q563" s="112"/>
      <c r="R563" s="114"/>
      <c r="S563" s="114"/>
      <c r="T563" s="114"/>
      <c r="U563" s="19" t="str" cm="1">
        <f t="array" ref="U563">IF(Q563="","",IF($U$11="Bester",LARGE(Q563:T563,1),IF(AND(S563="",T563=""),"",SUM(LARGE(Q563:T563,{1;2;3})))))</f>
        <v/>
      </c>
      <c r="V563" s="140" t="str">
        <f t="shared" si="118"/>
        <v/>
      </c>
      <c r="W563" s="17"/>
      <c r="X563" s="140" t="str">
        <f t="shared" si="119"/>
        <v/>
      </c>
      <c r="Y563" s="21"/>
      <c r="Z563" s="26" t="str">
        <f t="shared" si="112"/>
        <v/>
      </c>
      <c r="AA563" s="27" t="str">
        <f t="shared" si="113"/>
        <v/>
      </c>
      <c r="AB563" s="27" t="str">
        <f t="shared" si="114"/>
        <v/>
      </c>
      <c r="AC563" s="25" t="str">
        <f t="shared" si="120"/>
        <v/>
      </c>
      <c r="AD563" s="19" t="str">
        <f t="shared" si="121"/>
        <v/>
      </c>
      <c r="AE563" s="142" t="str">
        <f t="shared" si="122"/>
        <v/>
      </c>
      <c r="AF563" s="28" t="str">
        <f t="shared" si="123"/>
        <v/>
      </c>
      <c r="AG563" s="29" t="str">
        <f t="shared" si="124"/>
        <v/>
      </c>
      <c r="AH563" s="30" t="str">
        <f t="shared" si="125"/>
        <v/>
      </c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  <c r="AV563" s="6"/>
      <c r="AW563" s="6"/>
    </row>
    <row r="564" spans="2:49" ht="18" customHeight="1" x14ac:dyDescent="0.2">
      <c r="B564" s="106">
        <v>553</v>
      </c>
      <c r="C564" s="153"/>
      <c r="D564" s="184"/>
      <c r="E564" s="184"/>
      <c r="F564" s="184"/>
      <c r="G564" s="165" t="str">
        <f t="shared" si="115"/>
        <v/>
      </c>
      <c r="H564" s="48"/>
      <c r="I564" s="17"/>
      <c r="J564" s="140" t="str">
        <f t="shared" si="116"/>
        <v/>
      </c>
      <c r="K564" s="112"/>
      <c r="L564" s="114"/>
      <c r="M564" s="114"/>
      <c r="N564" s="114"/>
      <c r="O564" s="18" t="str" cm="1">
        <f t="array" ref="O564">IF(K564="","",IF($O$11="Bester",LARGE(K564:N564,1),IF(AND(M564="",N564=""),"",SUM(LARGE(K564:N564,{1;2;3})))))</f>
        <v/>
      </c>
      <c r="P564" s="140" t="str">
        <f t="shared" si="117"/>
        <v/>
      </c>
      <c r="Q564" s="112"/>
      <c r="R564" s="114"/>
      <c r="S564" s="114"/>
      <c r="T564" s="114"/>
      <c r="U564" s="19" t="str" cm="1">
        <f t="array" ref="U564">IF(Q564="","",IF($U$11="Bester",LARGE(Q564:T564,1),IF(AND(S564="",T564=""),"",SUM(LARGE(Q564:T564,{1;2;3})))))</f>
        <v/>
      </c>
      <c r="V564" s="140" t="str">
        <f t="shared" si="118"/>
        <v/>
      </c>
      <c r="W564" s="17"/>
      <c r="X564" s="140" t="str">
        <f t="shared" si="119"/>
        <v/>
      </c>
      <c r="Y564" s="21"/>
      <c r="Z564" s="26" t="str">
        <f t="shared" si="112"/>
        <v/>
      </c>
      <c r="AA564" s="27" t="str">
        <f t="shared" si="113"/>
        <v/>
      </c>
      <c r="AB564" s="27" t="str">
        <f t="shared" si="114"/>
        <v/>
      </c>
      <c r="AC564" s="25" t="str">
        <f t="shared" si="120"/>
        <v/>
      </c>
      <c r="AD564" s="19" t="str">
        <f t="shared" si="121"/>
        <v/>
      </c>
      <c r="AE564" s="142" t="str">
        <f t="shared" si="122"/>
        <v/>
      </c>
      <c r="AF564" s="28" t="str">
        <f t="shared" si="123"/>
        <v/>
      </c>
      <c r="AG564" s="29" t="str">
        <f t="shared" si="124"/>
        <v/>
      </c>
      <c r="AH564" s="30" t="str">
        <f t="shared" si="125"/>
        <v/>
      </c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  <c r="AV564" s="6"/>
      <c r="AW564" s="6"/>
    </row>
    <row r="565" spans="2:49" ht="18" customHeight="1" x14ac:dyDescent="0.2">
      <c r="B565" s="106">
        <v>554</v>
      </c>
      <c r="C565" s="153"/>
      <c r="D565" s="184"/>
      <c r="E565" s="184"/>
      <c r="F565" s="184"/>
      <c r="G565" s="165" t="str">
        <f t="shared" si="115"/>
        <v/>
      </c>
      <c r="H565" s="48"/>
      <c r="I565" s="17"/>
      <c r="J565" s="140" t="str">
        <f t="shared" si="116"/>
        <v/>
      </c>
      <c r="K565" s="112"/>
      <c r="L565" s="114"/>
      <c r="M565" s="114"/>
      <c r="N565" s="114"/>
      <c r="O565" s="18" t="str" cm="1">
        <f t="array" ref="O565">IF(K565="","",IF($O$11="Bester",LARGE(K565:N565,1),IF(AND(M565="",N565=""),"",SUM(LARGE(K565:N565,{1;2;3})))))</f>
        <v/>
      </c>
      <c r="P565" s="140" t="str">
        <f t="shared" si="117"/>
        <v/>
      </c>
      <c r="Q565" s="112"/>
      <c r="R565" s="114"/>
      <c r="S565" s="114"/>
      <c r="T565" s="114"/>
      <c r="U565" s="19" t="str" cm="1">
        <f t="array" ref="U565">IF(Q565="","",IF($U$11="Bester",LARGE(Q565:T565,1),IF(AND(S565="",T565=""),"",SUM(LARGE(Q565:T565,{1;2;3})))))</f>
        <v/>
      </c>
      <c r="V565" s="140" t="str">
        <f t="shared" si="118"/>
        <v/>
      </c>
      <c r="W565" s="17"/>
      <c r="X565" s="140" t="str">
        <f t="shared" si="119"/>
        <v/>
      </c>
      <c r="Y565" s="21"/>
      <c r="Z565" s="26" t="str">
        <f t="shared" si="112"/>
        <v/>
      </c>
      <c r="AA565" s="27" t="str">
        <f t="shared" si="113"/>
        <v/>
      </c>
      <c r="AB565" s="27" t="str">
        <f t="shared" si="114"/>
        <v/>
      </c>
      <c r="AC565" s="25" t="str">
        <f t="shared" si="120"/>
        <v/>
      </c>
      <c r="AD565" s="19" t="str">
        <f t="shared" si="121"/>
        <v/>
      </c>
      <c r="AE565" s="142" t="str">
        <f t="shared" si="122"/>
        <v/>
      </c>
      <c r="AF565" s="28" t="str">
        <f t="shared" si="123"/>
        <v/>
      </c>
      <c r="AG565" s="29" t="str">
        <f t="shared" si="124"/>
        <v/>
      </c>
      <c r="AH565" s="30" t="str">
        <f t="shared" si="125"/>
        <v/>
      </c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  <c r="AV565" s="6"/>
      <c r="AW565" s="6"/>
    </row>
    <row r="566" spans="2:49" ht="18" customHeight="1" x14ac:dyDescent="0.2">
      <c r="B566" s="106">
        <v>555</v>
      </c>
      <c r="C566" s="153"/>
      <c r="D566" s="184"/>
      <c r="E566" s="184"/>
      <c r="F566" s="184"/>
      <c r="G566" s="165" t="str">
        <f t="shared" si="115"/>
        <v/>
      </c>
      <c r="H566" s="48"/>
      <c r="I566" s="17"/>
      <c r="J566" s="140" t="str">
        <f t="shared" si="116"/>
        <v/>
      </c>
      <c r="K566" s="112"/>
      <c r="L566" s="114"/>
      <c r="M566" s="114"/>
      <c r="N566" s="114"/>
      <c r="O566" s="18" t="str" cm="1">
        <f t="array" ref="O566">IF(K566="","",IF($O$11="Bester",LARGE(K566:N566,1),IF(AND(M566="",N566=""),"",SUM(LARGE(K566:N566,{1;2;3})))))</f>
        <v/>
      </c>
      <c r="P566" s="140" t="str">
        <f t="shared" si="117"/>
        <v/>
      </c>
      <c r="Q566" s="112"/>
      <c r="R566" s="114"/>
      <c r="S566" s="114"/>
      <c r="T566" s="114"/>
      <c r="U566" s="19" t="str" cm="1">
        <f t="array" ref="U566">IF(Q566="","",IF($U$11="Bester",LARGE(Q566:T566,1),IF(AND(S566="",T566=""),"",SUM(LARGE(Q566:T566,{1;2;3})))))</f>
        <v/>
      </c>
      <c r="V566" s="140" t="str">
        <f t="shared" si="118"/>
        <v/>
      </c>
      <c r="W566" s="17"/>
      <c r="X566" s="140" t="str">
        <f t="shared" si="119"/>
        <v/>
      </c>
      <c r="Y566" s="21"/>
      <c r="Z566" s="26" t="str">
        <f t="shared" si="112"/>
        <v/>
      </c>
      <c r="AA566" s="27" t="str">
        <f t="shared" si="113"/>
        <v/>
      </c>
      <c r="AB566" s="27" t="str">
        <f t="shared" si="114"/>
        <v/>
      </c>
      <c r="AC566" s="25" t="str">
        <f t="shared" si="120"/>
        <v/>
      </c>
      <c r="AD566" s="19" t="str">
        <f t="shared" si="121"/>
        <v/>
      </c>
      <c r="AE566" s="142" t="str">
        <f t="shared" si="122"/>
        <v/>
      </c>
      <c r="AF566" s="28" t="str">
        <f t="shared" si="123"/>
        <v/>
      </c>
      <c r="AG566" s="29" t="str">
        <f t="shared" si="124"/>
        <v/>
      </c>
      <c r="AH566" s="30" t="str">
        <f t="shared" si="125"/>
        <v/>
      </c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  <c r="AV566" s="6"/>
      <c r="AW566" s="6"/>
    </row>
    <row r="567" spans="2:49" ht="18" customHeight="1" x14ac:dyDescent="0.2">
      <c r="B567" s="106">
        <v>556</v>
      </c>
      <c r="C567" s="153"/>
      <c r="D567" s="184"/>
      <c r="E567" s="184"/>
      <c r="F567" s="184"/>
      <c r="G567" s="165" t="str">
        <f t="shared" si="115"/>
        <v/>
      </c>
      <c r="H567" s="48"/>
      <c r="I567" s="17"/>
      <c r="J567" s="140" t="str">
        <f t="shared" si="116"/>
        <v/>
      </c>
      <c r="K567" s="112"/>
      <c r="L567" s="114"/>
      <c r="M567" s="114"/>
      <c r="N567" s="114"/>
      <c r="O567" s="18" t="str" cm="1">
        <f t="array" ref="O567">IF(K567="","",IF($O$11="Bester",LARGE(K567:N567,1),IF(AND(M567="",N567=""),"",SUM(LARGE(K567:N567,{1;2;3})))))</f>
        <v/>
      </c>
      <c r="P567" s="140" t="str">
        <f t="shared" si="117"/>
        <v/>
      </c>
      <c r="Q567" s="112"/>
      <c r="R567" s="114"/>
      <c r="S567" s="114"/>
      <c r="T567" s="114"/>
      <c r="U567" s="19" t="str" cm="1">
        <f t="array" ref="U567">IF(Q567="","",IF($U$11="Bester",LARGE(Q567:T567,1),IF(AND(S567="",T567=""),"",SUM(LARGE(Q567:T567,{1;2;3})))))</f>
        <v/>
      </c>
      <c r="V567" s="140" t="str">
        <f t="shared" si="118"/>
        <v/>
      </c>
      <c r="W567" s="17"/>
      <c r="X567" s="140" t="str">
        <f t="shared" si="119"/>
        <v/>
      </c>
      <c r="Y567" s="21"/>
      <c r="Z567" s="26" t="str">
        <f t="shared" si="112"/>
        <v/>
      </c>
      <c r="AA567" s="27" t="str">
        <f t="shared" si="113"/>
        <v/>
      </c>
      <c r="AB567" s="27" t="str">
        <f t="shared" si="114"/>
        <v/>
      </c>
      <c r="AC567" s="25" t="str">
        <f t="shared" si="120"/>
        <v/>
      </c>
      <c r="AD567" s="19" t="str">
        <f t="shared" si="121"/>
        <v/>
      </c>
      <c r="AE567" s="142" t="str">
        <f t="shared" si="122"/>
        <v/>
      </c>
      <c r="AF567" s="28" t="str">
        <f t="shared" si="123"/>
        <v/>
      </c>
      <c r="AG567" s="29" t="str">
        <f t="shared" si="124"/>
        <v/>
      </c>
      <c r="AH567" s="30" t="str">
        <f t="shared" si="125"/>
        <v/>
      </c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  <c r="AV567" s="6"/>
      <c r="AW567" s="6"/>
    </row>
    <row r="568" spans="2:49" ht="18" customHeight="1" x14ac:dyDescent="0.2">
      <c r="B568" s="106">
        <v>557</v>
      </c>
      <c r="C568" s="153"/>
      <c r="D568" s="184"/>
      <c r="E568" s="184"/>
      <c r="F568" s="184"/>
      <c r="G568" s="165" t="str">
        <f t="shared" si="115"/>
        <v/>
      </c>
      <c r="H568" s="48"/>
      <c r="I568" s="17"/>
      <c r="J568" s="140" t="str">
        <f t="shared" si="116"/>
        <v/>
      </c>
      <c r="K568" s="112"/>
      <c r="L568" s="114"/>
      <c r="M568" s="114"/>
      <c r="N568" s="114"/>
      <c r="O568" s="18" t="str" cm="1">
        <f t="array" ref="O568">IF(K568="","",IF($O$11="Bester",LARGE(K568:N568,1),IF(AND(M568="",N568=""),"",SUM(LARGE(K568:N568,{1;2;3})))))</f>
        <v/>
      </c>
      <c r="P568" s="140" t="str">
        <f t="shared" si="117"/>
        <v/>
      </c>
      <c r="Q568" s="112"/>
      <c r="R568" s="114"/>
      <c r="S568" s="114"/>
      <c r="T568" s="114"/>
      <c r="U568" s="19" t="str" cm="1">
        <f t="array" ref="U568">IF(Q568="","",IF($U$11="Bester",LARGE(Q568:T568,1),IF(AND(S568="",T568=""),"",SUM(LARGE(Q568:T568,{1;2;3})))))</f>
        <v/>
      </c>
      <c r="V568" s="140" t="str">
        <f t="shared" si="118"/>
        <v/>
      </c>
      <c r="W568" s="17"/>
      <c r="X568" s="140" t="str">
        <f t="shared" si="119"/>
        <v/>
      </c>
      <c r="Y568" s="21"/>
      <c r="Z568" s="26" t="str">
        <f t="shared" si="112"/>
        <v/>
      </c>
      <c r="AA568" s="27" t="str">
        <f t="shared" si="113"/>
        <v/>
      </c>
      <c r="AB568" s="27" t="str">
        <f t="shared" si="114"/>
        <v/>
      </c>
      <c r="AC568" s="25" t="str">
        <f t="shared" si="120"/>
        <v/>
      </c>
      <c r="AD568" s="19" t="str">
        <f t="shared" si="121"/>
        <v/>
      </c>
      <c r="AE568" s="142" t="str">
        <f t="shared" si="122"/>
        <v/>
      </c>
      <c r="AF568" s="28" t="str">
        <f t="shared" si="123"/>
        <v/>
      </c>
      <c r="AG568" s="29" t="str">
        <f t="shared" si="124"/>
        <v/>
      </c>
      <c r="AH568" s="30" t="str">
        <f t="shared" si="125"/>
        <v/>
      </c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  <c r="AV568" s="6"/>
      <c r="AW568" s="6"/>
    </row>
    <row r="569" spans="2:49" ht="18" customHeight="1" x14ac:dyDescent="0.2">
      <c r="B569" s="106">
        <v>558</v>
      </c>
      <c r="C569" s="153"/>
      <c r="D569" s="184"/>
      <c r="E569" s="184"/>
      <c r="F569" s="184"/>
      <c r="G569" s="165" t="str">
        <f t="shared" si="115"/>
        <v/>
      </c>
      <c r="H569" s="48"/>
      <c r="I569" s="17"/>
      <c r="J569" s="140" t="str">
        <f t="shared" si="116"/>
        <v/>
      </c>
      <c r="K569" s="112"/>
      <c r="L569" s="114"/>
      <c r="M569" s="114"/>
      <c r="N569" s="114"/>
      <c r="O569" s="18" t="str" cm="1">
        <f t="array" ref="O569">IF(K569="","",IF($O$11="Bester",LARGE(K569:N569,1),IF(AND(M569="",N569=""),"",SUM(LARGE(K569:N569,{1;2;3})))))</f>
        <v/>
      </c>
      <c r="P569" s="140" t="str">
        <f t="shared" si="117"/>
        <v/>
      </c>
      <c r="Q569" s="112"/>
      <c r="R569" s="114"/>
      <c r="S569" s="114"/>
      <c r="T569" s="114"/>
      <c r="U569" s="19" t="str" cm="1">
        <f t="array" ref="U569">IF(Q569="","",IF($U$11="Bester",LARGE(Q569:T569,1),IF(AND(S569="",T569=""),"",SUM(LARGE(Q569:T569,{1;2;3})))))</f>
        <v/>
      </c>
      <c r="V569" s="140" t="str">
        <f t="shared" si="118"/>
        <v/>
      </c>
      <c r="W569" s="17"/>
      <c r="X569" s="140" t="str">
        <f t="shared" si="119"/>
        <v/>
      </c>
      <c r="Y569" s="21"/>
      <c r="Z569" s="26" t="str">
        <f t="shared" si="112"/>
        <v/>
      </c>
      <c r="AA569" s="27" t="str">
        <f t="shared" si="113"/>
        <v/>
      </c>
      <c r="AB569" s="27" t="str">
        <f t="shared" si="114"/>
        <v/>
      </c>
      <c r="AC569" s="25" t="str">
        <f t="shared" si="120"/>
        <v/>
      </c>
      <c r="AD569" s="19" t="str">
        <f t="shared" si="121"/>
        <v/>
      </c>
      <c r="AE569" s="142" t="str">
        <f t="shared" si="122"/>
        <v/>
      </c>
      <c r="AF569" s="28" t="str">
        <f t="shared" si="123"/>
        <v/>
      </c>
      <c r="AG569" s="29" t="str">
        <f t="shared" si="124"/>
        <v/>
      </c>
      <c r="AH569" s="30" t="str">
        <f t="shared" si="125"/>
        <v/>
      </c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  <c r="AV569" s="6"/>
      <c r="AW569" s="6"/>
    </row>
    <row r="570" spans="2:49" ht="18" customHeight="1" x14ac:dyDescent="0.2">
      <c r="B570" s="106">
        <v>559</v>
      </c>
      <c r="C570" s="153"/>
      <c r="D570" s="184"/>
      <c r="E570" s="184"/>
      <c r="F570" s="184"/>
      <c r="G570" s="165" t="str">
        <f t="shared" si="115"/>
        <v/>
      </c>
      <c r="H570" s="48"/>
      <c r="I570" s="17"/>
      <c r="J570" s="140" t="str">
        <f t="shared" si="116"/>
        <v/>
      </c>
      <c r="K570" s="112"/>
      <c r="L570" s="114"/>
      <c r="M570" s="114"/>
      <c r="N570" s="114"/>
      <c r="O570" s="18" t="str" cm="1">
        <f t="array" ref="O570">IF(K570="","",IF($O$11="Bester",LARGE(K570:N570,1),IF(AND(M570="",N570=""),"",SUM(LARGE(K570:N570,{1;2;3})))))</f>
        <v/>
      </c>
      <c r="P570" s="140" t="str">
        <f t="shared" si="117"/>
        <v/>
      </c>
      <c r="Q570" s="112"/>
      <c r="R570" s="114"/>
      <c r="S570" s="114"/>
      <c r="T570" s="114"/>
      <c r="U570" s="19" t="str" cm="1">
        <f t="array" ref="U570">IF(Q570="","",IF($U$11="Bester",LARGE(Q570:T570,1),IF(AND(S570="",T570=""),"",SUM(LARGE(Q570:T570,{1;2;3})))))</f>
        <v/>
      </c>
      <c r="V570" s="140" t="str">
        <f t="shared" si="118"/>
        <v/>
      </c>
      <c r="W570" s="17"/>
      <c r="X570" s="140" t="str">
        <f t="shared" si="119"/>
        <v/>
      </c>
      <c r="Y570" s="21"/>
      <c r="Z570" s="26" t="str">
        <f t="shared" si="112"/>
        <v/>
      </c>
      <c r="AA570" s="27" t="str">
        <f t="shared" si="113"/>
        <v/>
      </c>
      <c r="AB570" s="27" t="str">
        <f t="shared" si="114"/>
        <v/>
      </c>
      <c r="AC570" s="25" t="str">
        <f t="shared" si="120"/>
        <v/>
      </c>
      <c r="AD570" s="19" t="str">
        <f t="shared" si="121"/>
        <v/>
      </c>
      <c r="AE570" s="142" t="str">
        <f t="shared" si="122"/>
        <v/>
      </c>
      <c r="AF570" s="28" t="str">
        <f t="shared" si="123"/>
        <v/>
      </c>
      <c r="AG570" s="29" t="str">
        <f t="shared" si="124"/>
        <v/>
      </c>
      <c r="AH570" s="30" t="str">
        <f t="shared" si="125"/>
        <v/>
      </c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  <c r="AV570" s="6"/>
      <c r="AW570" s="6"/>
    </row>
    <row r="571" spans="2:49" ht="18" customHeight="1" x14ac:dyDescent="0.2">
      <c r="B571" s="106">
        <v>560</v>
      </c>
      <c r="C571" s="153"/>
      <c r="D571" s="184"/>
      <c r="E571" s="184"/>
      <c r="F571" s="184"/>
      <c r="G571" s="165" t="str">
        <f t="shared" si="115"/>
        <v/>
      </c>
      <c r="H571" s="48"/>
      <c r="I571" s="17"/>
      <c r="J571" s="140" t="str">
        <f t="shared" si="116"/>
        <v/>
      </c>
      <c r="K571" s="112"/>
      <c r="L571" s="114"/>
      <c r="M571" s="114"/>
      <c r="N571" s="114"/>
      <c r="O571" s="18" t="str" cm="1">
        <f t="array" ref="O571">IF(K571="","",IF($O$11="Bester",LARGE(K571:N571,1),IF(AND(M571="",N571=""),"",SUM(LARGE(K571:N571,{1;2;3})))))</f>
        <v/>
      </c>
      <c r="P571" s="140" t="str">
        <f t="shared" si="117"/>
        <v/>
      </c>
      <c r="Q571" s="112"/>
      <c r="R571" s="114"/>
      <c r="S571" s="114"/>
      <c r="T571" s="114"/>
      <c r="U571" s="19" t="str" cm="1">
        <f t="array" ref="U571">IF(Q571="","",IF($U$11="Bester",LARGE(Q571:T571,1),IF(AND(S571="",T571=""),"",SUM(LARGE(Q571:T571,{1;2;3})))))</f>
        <v/>
      </c>
      <c r="V571" s="140" t="str">
        <f t="shared" si="118"/>
        <v/>
      </c>
      <c r="W571" s="17"/>
      <c r="X571" s="140" t="str">
        <f t="shared" si="119"/>
        <v/>
      </c>
      <c r="Y571" s="21"/>
      <c r="Z571" s="26" t="str">
        <f t="shared" si="112"/>
        <v/>
      </c>
      <c r="AA571" s="27" t="str">
        <f t="shared" si="113"/>
        <v/>
      </c>
      <c r="AB571" s="27" t="str">
        <f t="shared" si="114"/>
        <v/>
      </c>
      <c r="AC571" s="25" t="str">
        <f t="shared" si="120"/>
        <v/>
      </c>
      <c r="AD571" s="19" t="str">
        <f t="shared" si="121"/>
        <v/>
      </c>
      <c r="AE571" s="142" t="str">
        <f t="shared" si="122"/>
        <v/>
      </c>
      <c r="AF571" s="28" t="str">
        <f t="shared" si="123"/>
        <v/>
      </c>
      <c r="AG571" s="29" t="str">
        <f t="shared" si="124"/>
        <v/>
      </c>
      <c r="AH571" s="30" t="str">
        <f t="shared" si="125"/>
        <v/>
      </c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  <c r="AV571" s="6"/>
      <c r="AW571" s="6"/>
    </row>
    <row r="572" spans="2:49" ht="18" customHeight="1" x14ac:dyDescent="0.2">
      <c r="B572" s="106">
        <v>561</v>
      </c>
      <c r="C572" s="153"/>
      <c r="D572" s="184"/>
      <c r="E572" s="184"/>
      <c r="F572" s="184"/>
      <c r="G572" s="165" t="str">
        <f t="shared" si="115"/>
        <v/>
      </c>
      <c r="H572" s="48"/>
      <c r="I572" s="17"/>
      <c r="J572" s="140" t="str">
        <f t="shared" si="116"/>
        <v/>
      </c>
      <c r="K572" s="112"/>
      <c r="L572" s="114"/>
      <c r="M572" s="114"/>
      <c r="N572" s="114"/>
      <c r="O572" s="18" t="str" cm="1">
        <f t="array" ref="O572">IF(K572="","",IF($O$11="Bester",LARGE(K572:N572,1),IF(AND(M572="",N572=""),"",SUM(LARGE(K572:N572,{1;2;3})))))</f>
        <v/>
      </c>
      <c r="P572" s="140" t="str">
        <f t="shared" si="117"/>
        <v/>
      </c>
      <c r="Q572" s="112"/>
      <c r="R572" s="114"/>
      <c r="S572" s="114"/>
      <c r="T572" s="114"/>
      <c r="U572" s="19" t="str" cm="1">
        <f t="array" ref="U572">IF(Q572="","",IF($U$11="Bester",LARGE(Q572:T572,1),IF(AND(S572="",T572=""),"",SUM(LARGE(Q572:T572,{1;2;3})))))</f>
        <v/>
      </c>
      <c r="V572" s="140" t="str">
        <f t="shared" si="118"/>
        <v/>
      </c>
      <c r="W572" s="17"/>
      <c r="X572" s="140" t="str">
        <f t="shared" si="119"/>
        <v/>
      </c>
      <c r="Y572" s="21"/>
      <c r="Z572" s="26" t="str">
        <f t="shared" si="112"/>
        <v/>
      </c>
      <c r="AA572" s="27" t="str">
        <f t="shared" si="113"/>
        <v/>
      </c>
      <c r="AB572" s="27" t="str">
        <f t="shared" si="114"/>
        <v/>
      </c>
      <c r="AC572" s="25" t="str">
        <f t="shared" si="120"/>
        <v/>
      </c>
      <c r="AD572" s="19" t="str">
        <f t="shared" si="121"/>
        <v/>
      </c>
      <c r="AE572" s="142" t="str">
        <f t="shared" si="122"/>
        <v/>
      </c>
      <c r="AF572" s="28" t="str">
        <f t="shared" si="123"/>
        <v/>
      </c>
      <c r="AG572" s="29" t="str">
        <f t="shared" si="124"/>
        <v/>
      </c>
      <c r="AH572" s="30" t="str">
        <f t="shared" si="125"/>
        <v/>
      </c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  <c r="AV572" s="6"/>
      <c r="AW572" s="6"/>
    </row>
    <row r="573" spans="2:49" ht="18" customHeight="1" x14ac:dyDescent="0.2">
      <c r="B573" s="106">
        <v>562</v>
      </c>
      <c r="C573" s="153"/>
      <c r="D573" s="184"/>
      <c r="E573" s="184"/>
      <c r="F573" s="184"/>
      <c r="G573" s="165" t="str">
        <f t="shared" si="115"/>
        <v/>
      </c>
      <c r="H573" s="48"/>
      <c r="I573" s="17"/>
      <c r="J573" s="140" t="str">
        <f t="shared" si="116"/>
        <v/>
      </c>
      <c r="K573" s="112"/>
      <c r="L573" s="114"/>
      <c r="M573" s="114"/>
      <c r="N573" s="114"/>
      <c r="O573" s="18" t="str" cm="1">
        <f t="array" ref="O573">IF(K573="","",IF($O$11="Bester",LARGE(K573:N573,1),IF(AND(M573="",N573=""),"",SUM(LARGE(K573:N573,{1;2;3})))))</f>
        <v/>
      </c>
      <c r="P573" s="140" t="str">
        <f t="shared" si="117"/>
        <v/>
      </c>
      <c r="Q573" s="112"/>
      <c r="R573" s="114"/>
      <c r="S573" s="114"/>
      <c r="T573" s="114"/>
      <c r="U573" s="19" t="str" cm="1">
        <f t="array" ref="U573">IF(Q573="","",IF($U$11="Bester",LARGE(Q573:T573,1),IF(AND(S573="",T573=""),"",SUM(LARGE(Q573:T573,{1;2;3})))))</f>
        <v/>
      </c>
      <c r="V573" s="140" t="str">
        <f t="shared" si="118"/>
        <v/>
      </c>
      <c r="W573" s="17"/>
      <c r="X573" s="140" t="str">
        <f t="shared" si="119"/>
        <v/>
      </c>
      <c r="Y573" s="21"/>
      <c r="Z573" s="26" t="str">
        <f t="shared" si="112"/>
        <v/>
      </c>
      <c r="AA573" s="27" t="str">
        <f t="shared" si="113"/>
        <v/>
      </c>
      <c r="AB573" s="27" t="str">
        <f t="shared" si="114"/>
        <v/>
      </c>
      <c r="AC573" s="25" t="str">
        <f t="shared" si="120"/>
        <v/>
      </c>
      <c r="AD573" s="19" t="str">
        <f t="shared" si="121"/>
        <v/>
      </c>
      <c r="AE573" s="142" t="str">
        <f t="shared" si="122"/>
        <v/>
      </c>
      <c r="AF573" s="28" t="str">
        <f t="shared" si="123"/>
        <v/>
      </c>
      <c r="AG573" s="29" t="str">
        <f t="shared" si="124"/>
        <v/>
      </c>
      <c r="AH573" s="30" t="str">
        <f t="shared" si="125"/>
        <v/>
      </c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  <c r="AV573" s="6"/>
      <c r="AW573" s="6"/>
    </row>
    <row r="574" spans="2:49" ht="18" customHeight="1" x14ac:dyDescent="0.2">
      <c r="B574" s="106">
        <v>563</v>
      </c>
      <c r="C574" s="153"/>
      <c r="D574" s="184"/>
      <c r="E574" s="184"/>
      <c r="F574" s="184"/>
      <c r="G574" s="165" t="str">
        <f t="shared" si="115"/>
        <v/>
      </c>
      <c r="H574" s="48"/>
      <c r="I574" s="17"/>
      <c r="J574" s="140" t="str">
        <f t="shared" si="116"/>
        <v/>
      </c>
      <c r="K574" s="112"/>
      <c r="L574" s="114"/>
      <c r="M574" s="114"/>
      <c r="N574" s="114"/>
      <c r="O574" s="18" t="str" cm="1">
        <f t="array" ref="O574">IF(K574="","",IF($O$11="Bester",LARGE(K574:N574,1),IF(AND(M574="",N574=""),"",SUM(LARGE(K574:N574,{1;2;3})))))</f>
        <v/>
      </c>
      <c r="P574" s="140" t="str">
        <f t="shared" si="117"/>
        <v/>
      </c>
      <c r="Q574" s="112"/>
      <c r="R574" s="114"/>
      <c r="S574" s="114"/>
      <c r="T574" s="114"/>
      <c r="U574" s="19" t="str" cm="1">
        <f t="array" ref="U574">IF(Q574="","",IF($U$11="Bester",LARGE(Q574:T574,1),IF(AND(S574="",T574=""),"",SUM(LARGE(Q574:T574,{1;2;3})))))</f>
        <v/>
      </c>
      <c r="V574" s="140" t="str">
        <f t="shared" si="118"/>
        <v/>
      </c>
      <c r="W574" s="17"/>
      <c r="X574" s="140" t="str">
        <f t="shared" si="119"/>
        <v/>
      </c>
      <c r="Y574" s="21"/>
      <c r="Z574" s="26" t="str">
        <f t="shared" si="112"/>
        <v/>
      </c>
      <c r="AA574" s="27" t="str">
        <f t="shared" si="113"/>
        <v/>
      </c>
      <c r="AB574" s="27" t="str">
        <f t="shared" si="114"/>
        <v/>
      </c>
      <c r="AC574" s="25" t="str">
        <f t="shared" si="120"/>
        <v/>
      </c>
      <c r="AD574" s="19" t="str">
        <f t="shared" si="121"/>
        <v/>
      </c>
      <c r="AE574" s="142" t="str">
        <f t="shared" si="122"/>
        <v/>
      </c>
      <c r="AF574" s="28" t="str">
        <f t="shared" si="123"/>
        <v/>
      </c>
      <c r="AG574" s="29" t="str">
        <f t="shared" si="124"/>
        <v/>
      </c>
      <c r="AH574" s="30" t="str">
        <f t="shared" si="125"/>
        <v/>
      </c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  <c r="AV574" s="6"/>
      <c r="AW574" s="6"/>
    </row>
    <row r="575" spans="2:49" ht="18" customHeight="1" x14ac:dyDescent="0.2">
      <c r="B575" s="106">
        <v>564</v>
      </c>
      <c r="C575" s="153"/>
      <c r="D575" s="184"/>
      <c r="E575" s="184"/>
      <c r="F575" s="184"/>
      <c r="G575" s="165" t="str">
        <f t="shared" si="115"/>
        <v/>
      </c>
      <c r="H575" s="48"/>
      <c r="I575" s="17"/>
      <c r="J575" s="140" t="str">
        <f t="shared" si="116"/>
        <v/>
      </c>
      <c r="K575" s="112"/>
      <c r="L575" s="114"/>
      <c r="M575" s="114"/>
      <c r="N575" s="114"/>
      <c r="O575" s="18" t="str" cm="1">
        <f t="array" ref="O575">IF(K575="","",IF($O$11="Bester",LARGE(K575:N575,1),IF(AND(M575="",N575=""),"",SUM(LARGE(K575:N575,{1;2;3})))))</f>
        <v/>
      </c>
      <c r="P575" s="140" t="str">
        <f t="shared" si="117"/>
        <v/>
      </c>
      <c r="Q575" s="112"/>
      <c r="R575" s="114"/>
      <c r="S575" s="114"/>
      <c r="T575" s="114"/>
      <c r="U575" s="19" t="str" cm="1">
        <f t="array" ref="U575">IF(Q575="","",IF($U$11="Bester",LARGE(Q575:T575,1),IF(AND(S575="",T575=""),"",SUM(LARGE(Q575:T575,{1;2;3})))))</f>
        <v/>
      </c>
      <c r="V575" s="140" t="str">
        <f t="shared" si="118"/>
        <v/>
      </c>
      <c r="W575" s="17"/>
      <c r="X575" s="140" t="str">
        <f t="shared" si="119"/>
        <v/>
      </c>
      <c r="Y575" s="21"/>
      <c r="Z575" s="26" t="str">
        <f t="shared" si="112"/>
        <v/>
      </c>
      <c r="AA575" s="27" t="str">
        <f t="shared" si="113"/>
        <v/>
      </c>
      <c r="AB575" s="27" t="str">
        <f t="shared" si="114"/>
        <v/>
      </c>
      <c r="AC575" s="25" t="str">
        <f t="shared" si="120"/>
        <v/>
      </c>
      <c r="AD575" s="19" t="str">
        <f t="shared" si="121"/>
        <v/>
      </c>
      <c r="AE575" s="142" t="str">
        <f t="shared" si="122"/>
        <v/>
      </c>
      <c r="AF575" s="28" t="str">
        <f t="shared" si="123"/>
        <v/>
      </c>
      <c r="AG575" s="29" t="str">
        <f t="shared" si="124"/>
        <v/>
      </c>
      <c r="AH575" s="30" t="str">
        <f t="shared" si="125"/>
        <v/>
      </c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  <c r="AV575" s="6"/>
      <c r="AW575" s="6"/>
    </row>
    <row r="576" spans="2:49" ht="18" customHeight="1" x14ac:dyDescent="0.2">
      <c r="B576" s="106">
        <v>565</v>
      </c>
      <c r="C576" s="153"/>
      <c r="D576" s="184"/>
      <c r="E576" s="184"/>
      <c r="F576" s="184"/>
      <c r="G576" s="165" t="str">
        <f t="shared" si="115"/>
        <v/>
      </c>
      <c r="H576" s="48"/>
      <c r="I576" s="17"/>
      <c r="J576" s="140" t="str">
        <f t="shared" si="116"/>
        <v/>
      </c>
      <c r="K576" s="112"/>
      <c r="L576" s="114"/>
      <c r="M576" s="114"/>
      <c r="N576" s="114"/>
      <c r="O576" s="18" t="str" cm="1">
        <f t="array" ref="O576">IF(K576="","",IF($O$11="Bester",LARGE(K576:N576,1),IF(AND(M576="",N576=""),"",SUM(LARGE(K576:N576,{1;2;3})))))</f>
        <v/>
      </c>
      <c r="P576" s="140" t="str">
        <f t="shared" si="117"/>
        <v/>
      </c>
      <c r="Q576" s="112"/>
      <c r="R576" s="114"/>
      <c r="S576" s="114"/>
      <c r="T576" s="114"/>
      <c r="U576" s="19" t="str" cm="1">
        <f t="array" ref="U576">IF(Q576="","",IF($U$11="Bester",LARGE(Q576:T576,1),IF(AND(S576="",T576=""),"",SUM(LARGE(Q576:T576,{1;2;3})))))</f>
        <v/>
      </c>
      <c r="V576" s="140" t="str">
        <f t="shared" si="118"/>
        <v/>
      </c>
      <c r="W576" s="17"/>
      <c r="X576" s="140" t="str">
        <f t="shared" si="119"/>
        <v/>
      </c>
      <c r="Y576" s="21"/>
      <c r="Z576" s="26" t="str">
        <f t="shared" si="112"/>
        <v/>
      </c>
      <c r="AA576" s="27" t="str">
        <f t="shared" si="113"/>
        <v/>
      </c>
      <c r="AB576" s="27" t="str">
        <f t="shared" si="114"/>
        <v/>
      </c>
      <c r="AC576" s="25" t="str">
        <f t="shared" si="120"/>
        <v/>
      </c>
      <c r="AD576" s="19" t="str">
        <f t="shared" si="121"/>
        <v/>
      </c>
      <c r="AE576" s="142" t="str">
        <f t="shared" si="122"/>
        <v/>
      </c>
      <c r="AF576" s="28" t="str">
        <f t="shared" si="123"/>
        <v/>
      </c>
      <c r="AG576" s="29" t="str">
        <f t="shared" si="124"/>
        <v/>
      </c>
      <c r="AH576" s="30" t="str">
        <f t="shared" si="125"/>
        <v/>
      </c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  <c r="AV576" s="6"/>
      <c r="AW576" s="6"/>
    </row>
    <row r="577" spans="2:49" ht="18" customHeight="1" x14ac:dyDescent="0.2">
      <c r="B577" s="106">
        <v>566</v>
      </c>
      <c r="C577" s="153"/>
      <c r="D577" s="184"/>
      <c r="E577" s="184"/>
      <c r="F577" s="184"/>
      <c r="G577" s="165" t="str">
        <f t="shared" si="115"/>
        <v/>
      </c>
      <c r="H577" s="48"/>
      <c r="I577" s="17"/>
      <c r="J577" s="140" t="str">
        <f t="shared" si="116"/>
        <v/>
      </c>
      <c r="K577" s="112"/>
      <c r="L577" s="114"/>
      <c r="M577" s="114"/>
      <c r="N577" s="114"/>
      <c r="O577" s="18" t="str" cm="1">
        <f t="array" ref="O577">IF(K577="","",IF($O$11="Bester",LARGE(K577:N577,1),IF(AND(M577="",N577=""),"",SUM(LARGE(K577:N577,{1;2;3})))))</f>
        <v/>
      </c>
      <c r="P577" s="140" t="str">
        <f t="shared" si="117"/>
        <v/>
      </c>
      <c r="Q577" s="112"/>
      <c r="R577" s="114"/>
      <c r="S577" s="114"/>
      <c r="T577" s="114"/>
      <c r="U577" s="19" t="str" cm="1">
        <f t="array" ref="U577">IF(Q577="","",IF($U$11="Bester",LARGE(Q577:T577,1),IF(AND(S577="",T577=""),"",SUM(LARGE(Q577:T577,{1;2;3})))))</f>
        <v/>
      </c>
      <c r="V577" s="140" t="str">
        <f t="shared" si="118"/>
        <v/>
      </c>
      <c r="W577" s="17"/>
      <c r="X577" s="140" t="str">
        <f t="shared" si="119"/>
        <v/>
      </c>
      <c r="Y577" s="21"/>
      <c r="Z577" s="26" t="str">
        <f t="shared" si="112"/>
        <v/>
      </c>
      <c r="AA577" s="27" t="str">
        <f t="shared" si="113"/>
        <v/>
      </c>
      <c r="AB577" s="27" t="str">
        <f t="shared" si="114"/>
        <v/>
      </c>
      <c r="AC577" s="25" t="str">
        <f t="shared" si="120"/>
        <v/>
      </c>
      <c r="AD577" s="19" t="str">
        <f t="shared" si="121"/>
        <v/>
      </c>
      <c r="AE577" s="142" t="str">
        <f t="shared" si="122"/>
        <v/>
      </c>
      <c r="AF577" s="28" t="str">
        <f t="shared" si="123"/>
        <v/>
      </c>
      <c r="AG577" s="29" t="str">
        <f t="shared" si="124"/>
        <v/>
      </c>
      <c r="AH577" s="30" t="str">
        <f t="shared" si="125"/>
        <v/>
      </c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  <c r="AV577" s="6"/>
      <c r="AW577" s="6"/>
    </row>
    <row r="578" spans="2:49" ht="18" customHeight="1" x14ac:dyDescent="0.2">
      <c r="B578" s="106">
        <v>567</v>
      </c>
      <c r="C578" s="153"/>
      <c r="D578" s="184"/>
      <c r="E578" s="184"/>
      <c r="F578" s="184"/>
      <c r="G578" s="165" t="str">
        <f t="shared" si="115"/>
        <v/>
      </c>
      <c r="H578" s="48"/>
      <c r="I578" s="17"/>
      <c r="J578" s="140" t="str">
        <f t="shared" si="116"/>
        <v/>
      </c>
      <c r="K578" s="112"/>
      <c r="L578" s="114"/>
      <c r="M578" s="114"/>
      <c r="N578" s="114"/>
      <c r="O578" s="18" t="str" cm="1">
        <f t="array" ref="O578">IF(K578="","",IF($O$11="Bester",LARGE(K578:N578,1),IF(AND(M578="",N578=""),"",SUM(LARGE(K578:N578,{1;2;3})))))</f>
        <v/>
      </c>
      <c r="P578" s="140" t="str">
        <f t="shared" si="117"/>
        <v/>
      </c>
      <c r="Q578" s="112"/>
      <c r="R578" s="114"/>
      <c r="S578" s="114"/>
      <c r="T578" s="114"/>
      <c r="U578" s="19" t="str" cm="1">
        <f t="array" ref="U578">IF(Q578="","",IF($U$11="Bester",LARGE(Q578:T578,1),IF(AND(S578="",T578=""),"",SUM(LARGE(Q578:T578,{1;2;3})))))</f>
        <v/>
      </c>
      <c r="V578" s="140" t="str">
        <f t="shared" si="118"/>
        <v/>
      </c>
      <c r="W578" s="17"/>
      <c r="X578" s="140" t="str">
        <f t="shared" si="119"/>
        <v/>
      </c>
      <c r="Y578" s="21"/>
      <c r="Z578" s="26" t="str">
        <f t="shared" si="112"/>
        <v/>
      </c>
      <c r="AA578" s="27" t="str">
        <f t="shared" si="113"/>
        <v/>
      </c>
      <c r="AB578" s="27" t="str">
        <f t="shared" si="114"/>
        <v/>
      </c>
      <c r="AC578" s="25" t="str">
        <f t="shared" si="120"/>
        <v/>
      </c>
      <c r="AD578" s="19" t="str">
        <f t="shared" si="121"/>
        <v/>
      </c>
      <c r="AE578" s="142" t="str">
        <f t="shared" si="122"/>
        <v/>
      </c>
      <c r="AF578" s="28" t="str">
        <f t="shared" si="123"/>
        <v/>
      </c>
      <c r="AG578" s="29" t="str">
        <f t="shared" si="124"/>
        <v/>
      </c>
      <c r="AH578" s="30" t="str">
        <f t="shared" si="125"/>
        <v/>
      </c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  <c r="AV578" s="6"/>
      <c r="AW578" s="6"/>
    </row>
    <row r="579" spans="2:49" ht="18" customHeight="1" x14ac:dyDescent="0.2">
      <c r="B579" s="106">
        <v>568</v>
      </c>
      <c r="C579" s="153"/>
      <c r="D579" s="184"/>
      <c r="E579" s="184"/>
      <c r="F579" s="184"/>
      <c r="G579" s="165" t="str">
        <f t="shared" si="115"/>
        <v/>
      </c>
      <c r="H579" s="48"/>
      <c r="I579" s="17"/>
      <c r="J579" s="140" t="str">
        <f t="shared" si="116"/>
        <v/>
      </c>
      <c r="K579" s="112"/>
      <c r="L579" s="114"/>
      <c r="M579" s="114"/>
      <c r="N579" s="114"/>
      <c r="O579" s="18" t="str" cm="1">
        <f t="array" ref="O579">IF(K579="","",IF($O$11="Bester",LARGE(K579:N579,1),IF(AND(M579="",N579=""),"",SUM(LARGE(K579:N579,{1;2;3})))))</f>
        <v/>
      </c>
      <c r="P579" s="140" t="str">
        <f t="shared" si="117"/>
        <v/>
      </c>
      <c r="Q579" s="112"/>
      <c r="R579" s="114"/>
      <c r="S579" s="114"/>
      <c r="T579" s="114"/>
      <c r="U579" s="19" t="str" cm="1">
        <f t="array" ref="U579">IF(Q579="","",IF($U$11="Bester",LARGE(Q579:T579,1),IF(AND(S579="",T579=""),"",SUM(LARGE(Q579:T579,{1;2;3})))))</f>
        <v/>
      </c>
      <c r="V579" s="140" t="str">
        <f t="shared" si="118"/>
        <v/>
      </c>
      <c r="W579" s="17"/>
      <c r="X579" s="140" t="str">
        <f t="shared" si="119"/>
        <v/>
      </c>
      <c r="Y579" s="21"/>
      <c r="Z579" s="26" t="str">
        <f t="shared" si="112"/>
        <v/>
      </c>
      <c r="AA579" s="27" t="str">
        <f t="shared" si="113"/>
        <v/>
      </c>
      <c r="AB579" s="27" t="str">
        <f t="shared" si="114"/>
        <v/>
      </c>
      <c r="AC579" s="25" t="str">
        <f t="shared" si="120"/>
        <v/>
      </c>
      <c r="AD579" s="19" t="str">
        <f t="shared" si="121"/>
        <v/>
      </c>
      <c r="AE579" s="142" t="str">
        <f t="shared" si="122"/>
        <v/>
      </c>
      <c r="AF579" s="28" t="str">
        <f t="shared" si="123"/>
        <v/>
      </c>
      <c r="AG579" s="29" t="str">
        <f t="shared" si="124"/>
        <v/>
      </c>
      <c r="AH579" s="30" t="str">
        <f t="shared" si="125"/>
        <v/>
      </c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  <c r="AV579" s="6"/>
      <c r="AW579" s="6"/>
    </row>
    <row r="580" spans="2:49" ht="18" customHeight="1" x14ac:dyDescent="0.2">
      <c r="B580" s="106">
        <v>569</v>
      </c>
      <c r="C580" s="153"/>
      <c r="D580" s="184"/>
      <c r="E580" s="184"/>
      <c r="F580" s="184"/>
      <c r="G580" s="165" t="str">
        <f t="shared" si="115"/>
        <v/>
      </c>
      <c r="H580" s="48"/>
      <c r="I580" s="17"/>
      <c r="J580" s="140" t="str">
        <f t="shared" si="116"/>
        <v/>
      </c>
      <c r="K580" s="112"/>
      <c r="L580" s="114"/>
      <c r="M580" s="114"/>
      <c r="N580" s="114"/>
      <c r="O580" s="18" t="str" cm="1">
        <f t="array" ref="O580">IF(K580="","",IF($O$11="Bester",LARGE(K580:N580,1),IF(AND(M580="",N580=""),"",SUM(LARGE(K580:N580,{1;2;3})))))</f>
        <v/>
      </c>
      <c r="P580" s="140" t="str">
        <f t="shared" si="117"/>
        <v/>
      </c>
      <c r="Q580" s="112"/>
      <c r="R580" s="114"/>
      <c r="S580" s="114"/>
      <c r="T580" s="114"/>
      <c r="U580" s="19" t="str" cm="1">
        <f t="array" ref="U580">IF(Q580="","",IF($U$11="Bester",LARGE(Q580:T580,1),IF(AND(S580="",T580=""),"",SUM(LARGE(Q580:T580,{1;2;3})))))</f>
        <v/>
      </c>
      <c r="V580" s="140" t="str">
        <f t="shared" si="118"/>
        <v/>
      </c>
      <c r="W580" s="17"/>
      <c r="X580" s="140" t="str">
        <f t="shared" si="119"/>
        <v/>
      </c>
      <c r="Y580" s="21"/>
      <c r="Z580" s="26" t="str">
        <f t="shared" si="112"/>
        <v/>
      </c>
      <c r="AA580" s="27" t="str">
        <f t="shared" si="113"/>
        <v/>
      </c>
      <c r="AB580" s="27" t="str">
        <f t="shared" si="114"/>
        <v/>
      </c>
      <c r="AC580" s="25" t="str">
        <f t="shared" si="120"/>
        <v/>
      </c>
      <c r="AD580" s="19" t="str">
        <f t="shared" si="121"/>
        <v/>
      </c>
      <c r="AE580" s="142" t="str">
        <f t="shared" si="122"/>
        <v/>
      </c>
      <c r="AF580" s="28" t="str">
        <f t="shared" si="123"/>
        <v/>
      </c>
      <c r="AG580" s="29" t="str">
        <f t="shared" si="124"/>
        <v/>
      </c>
      <c r="AH580" s="30" t="str">
        <f t="shared" si="125"/>
        <v/>
      </c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  <c r="AV580" s="6"/>
      <c r="AW580" s="6"/>
    </row>
    <row r="581" spans="2:49" ht="18" customHeight="1" x14ac:dyDescent="0.2">
      <c r="B581" s="106">
        <v>570</v>
      </c>
      <c r="C581" s="153"/>
      <c r="D581" s="184"/>
      <c r="E581" s="184"/>
      <c r="F581" s="184"/>
      <c r="G581" s="165" t="str">
        <f t="shared" si="115"/>
        <v/>
      </c>
      <c r="H581" s="48"/>
      <c r="I581" s="17"/>
      <c r="J581" s="140" t="str">
        <f t="shared" si="116"/>
        <v/>
      </c>
      <c r="K581" s="112"/>
      <c r="L581" s="114"/>
      <c r="M581" s="114"/>
      <c r="N581" s="114"/>
      <c r="O581" s="18" t="str" cm="1">
        <f t="array" ref="O581">IF(K581="","",IF($O$11="Bester",LARGE(K581:N581,1),IF(AND(M581="",N581=""),"",SUM(LARGE(K581:N581,{1;2;3})))))</f>
        <v/>
      </c>
      <c r="P581" s="140" t="str">
        <f t="shared" si="117"/>
        <v/>
      </c>
      <c r="Q581" s="112"/>
      <c r="R581" s="114"/>
      <c r="S581" s="114"/>
      <c r="T581" s="114"/>
      <c r="U581" s="19" t="str" cm="1">
        <f t="array" ref="U581">IF(Q581="","",IF($U$11="Bester",LARGE(Q581:T581,1),IF(AND(S581="",T581=""),"",SUM(LARGE(Q581:T581,{1;2;3})))))</f>
        <v/>
      </c>
      <c r="V581" s="140" t="str">
        <f t="shared" si="118"/>
        <v/>
      </c>
      <c r="W581" s="17"/>
      <c r="X581" s="140" t="str">
        <f t="shared" si="119"/>
        <v/>
      </c>
      <c r="Y581" s="21"/>
      <c r="Z581" s="26" t="str">
        <f t="shared" si="112"/>
        <v/>
      </c>
      <c r="AA581" s="27" t="str">
        <f t="shared" si="113"/>
        <v/>
      </c>
      <c r="AB581" s="27" t="str">
        <f t="shared" si="114"/>
        <v/>
      </c>
      <c r="AC581" s="25" t="str">
        <f t="shared" si="120"/>
        <v/>
      </c>
      <c r="AD581" s="19" t="str">
        <f t="shared" si="121"/>
        <v/>
      </c>
      <c r="AE581" s="142" t="str">
        <f t="shared" si="122"/>
        <v/>
      </c>
      <c r="AF581" s="28" t="str">
        <f t="shared" si="123"/>
        <v/>
      </c>
      <c r="AG581" s="29" t="str">
        <f t="shared" si="124"/>
        <v/>
      </c>
      <c r="AH581" s="30" t="str">
        <f t="shared" si="125"/>
        <v/>
      </c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  <c r="AV581" s="6"/>
      <c r="AW581" s="6"/>
    </row>
    <row r="582" spans="2:49" ht="18" customHeight="1" x14ac:dyDescent="0.2">
      <c r="B582" s="106">
        <v>571</v>
      </c>
      <c r="C582" s="153"/>
      <c r="D582" s="184"/>
      <c r="E582" s="184"/>
      <c r="F582" s="184"/>
      <c r="G582" s="165" t="str">
        <f t="shared" si="115"/>
        <v/>
      </c>
      <c r="H582" s="48"/>
      <c r="I582" s="17"/>
      <c r="J582" s="140" t="str">
        <f t="shared" si="116"/>
        <v/>
      </c>
      <c r="K582" s="112"/>
      <c r="L582" s="114"/>
      <c r="M582" s="114"/>
      <c r="N582" s="114"/>
      <c r="O582" s="18" t="str" cm="1">
        <f t="array" ref="O582">IF(K582="","",IF($O$11="Bester",LARGE(K582:N582,1),IF(AND(M582="",N582=""),"",SUM(LARGE(K582:N582,{1;2;3})))))</f>
        <v/>
      </c>
      <c r="P582" s="140" t="str">
        <f t="shared" si="117"/>
        <v/>
      </c>
      <c r="Q582" s="112"/>
      <c r="R582" s="114"/>
      <c r="S582" s="114"/>
      <c r="T582" s="114"/>
      <c r="U582" s="19" t="str" cm="1">
        <f t="array" ref="U582">IF(Q582="","",IF($U$11="Bester",LARGE(Q582:T582,1),IF(AND(S582="",T582=""),"",SUM(LARGE(Q582:T582,{1;2;3})))))</f>
        <v/>
      </c>
      <c r="V582" s="140" t="str">
        <f t="shared" si="118"/>
        <v/>
      </c>
      <c r="W582" s="17"/>
      <c r="X582" s="140" t="str">
        <f t="shared" si="119"/>
        <v/>
      </c>
      <c r="Y582" s="21"/>
      <c r="Z582" s="26" t="str">
        <f t="shared" si="112"/>
        <v/>
      </c>
      <c r="AA582" s="27" t="str">
        <f t="shared" si="113"/>
        <v/>
      </c>
      <c r="AB582" s="27" t="str">
        <f t="shared" si="114"/>
        <v/>
      </c>
      <c r="AC582" s="25" t="str">
        <f t="shared" si="120"/>
        <v/>
      </c>
      <c r="AD582" s="19" t="str">
        <f t="shared" si="121"/>
        <v/>
      </c>
      <c r="AE582" s="142" t="str">
        <f t="shared" si="122"/>
        <v/>
      </c>
      <c r="AF582" s="28" t="str">
        <f t="shared" si="123"/>
        <v/>
      </c>
      <c r="AG582" s="29" t="str">
        <f t="shared" si="124"/>
        <v/>
      </c>
      <c r="AH582" s="30" t="str">
        <f t="shared" si="125"/>
        <v/>
      </c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  <c r="AV582" s="6"/>
      <c r="AW582" s="6"/>
    </row>
    <row r="583" spans="2:49" ht="18" customHeight="1" x14ac:dyDescent="0.2">
      <c r="B583" s="106">
        <v>572</v>
      </c>
      <c r="C583" s="153"/>
      <c r="D583" s="184"/>
      <c r="E583" s="184"/>
      <c r="F583" s="184"/>
      <c r="G583" s="165" t="str">
        <f t="shared" si="115"/>
        <v/>
      </c>
      <c r="H583" s="48"/>
      <c r="I583" s="17"/>
      <c r="J583" s="140" t="str">
        <f t="shared" si="116"/>
        <v/>
      </c>
      <c r="K583" s="112"/>
      <c r="L583" s="114"/>
      <c r="M583" s="114"/>
      <c r="N583" s="114"/>
      <c r="O583" s="18" t="str" cm="1">
        <f t="array" ref="O583">IF(K583="","",IF($O$11="Bester",LARGE(K583:N583,1),IF(AND(M583="",N583=""),"",SUM(LARGE(K583:N583,{1;2;3})))))</f>
        <v/>
      </c>
      <c r="P583" s="140" t="str">
        <f t="shared" si="117"/>
        <v/>
      </c>
      <c r="Q583" s="112"/>
      <c r="R583" s="114"/>
      <c r="S583" s="114"/>
      <c r="T583" s="114"/>
      <c r="U583" s="19" t="str" cm="1">
        <f t="array" ref="U583">IF(Q583="","",IF($U$11="Bester",LARGE(Q583:T583,1),IF(AND(S583="",T583=""),"",SUM(LARGE(Q583:T583,{1;2;3})))))</f>
        <v/>
      </c>
      <c r="V583" s="140" t="str">
        <f t="shared" si="118"/>
        <v/>
      </c>
      <c r="W583" s="17"/>
      <c r="X583" s="140" t="str">
        <f t="shared" si="119"/>
        <v/>
      </c>
      <c r="Y583" s="21"/>
      <c r="Z583" s="26" t="str">
        <f t="shared" si="112"/>
        <v/>
      </c>
      <c r="AA583" s="27" t="str">
        <f t="shared" si="113"/>
        <v/>
      </c>
      <c r="AB583" s="27" t="str">
        <f t="shared" si="114"/>
        <v/>
      </c>
      <c r="AC583" s="25" t="str">
        <f t="shared" si="120"/>
        <v/>
      </c>
      <c r="AD583" s="19" t="str">
        <f t="shared" si="121"/>
        <v/>
      </c>
      <c r="AE583" s="142" t="str">
        <f t="shared" si="122"/>
        <v/>
      </c>
      <c r="AF583" s="28" t="str">
        <f t="shared" si="123"/>
        <v/>
      </c>
      <c r="AG583" s="29" t="str">
        <f t="shared" si="124"/>
        <v/>
      </c>
      <c r="AH583" s="30" t="str">
        <f t="shared" si="125"/>
        <v/>
      </c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  <c r="AV583" s="6"/>
      <c r="AW583" s="6"/>
    </row>
    <row r="584" spans="2:49" ht="18" customHeight="1" x14ac:dyDescent="0.2">
      <c r="B584" s="106">
        <v>573</v>
      </c>
      <c r="C584" s="153"/>
      <c r="D584" s="184"/>
      <c r="E584" s="184"/>
      <c r="F584" s="184"/>
      <c r="G584" s="165" t="str">
        <f t="shared" si="115"/>
        <v/>
      </c>
      <c r="H584" s="48"/>
      <c r="I584" s="17"/>
      <c r="J584" s="140" t="str">
        <f t="shared" si="116"/>
        <v/>
      </c>
      <c r="K584" s="112"/>
      <c r="L584" s="114"/>
      <c r="M584" s="114"/>
      <c r="N584" s="114"/>
      <c r="O584" s="18" t="str" cm="1">
        <f t="array" ref="O584">IF(K584="","",IF($O$11="Bester",LARGE(K584:N584,1),IF(AND(M584="",N584=""),"",SUM(LARGE(K584:N584,{1;2;3})))))</f>
        <v/>
      </c>
      <c r="P584" s="140" t="str">
        <f t="shared" si="117"/>
        <v/>
      </c>
      <c r="Q584" s="112"/>
      <c r="R584" s="114"/>
      <c r="S584" s="114"/>
      <c r="T584" s="114"/>
      <c r="U584" s="19" t="str" cm="1">
        <f t="array" ref="U584">IF(Q584="","",IF($U$11="Bester",LARGE(Q584:T584,1),IF(AND(S584="",T584=""),"",SUM(LARGE(Q584:T584,{1;2;3})))))</f>
        <v/>
      </c>
      <c r="V584" s="140" t="str">
        <f t="shared" si="118"/>
        <v/>
      </c>
      <c r="W584" s="17"/>
      <c r="X584" s="140" t="str">
        <f t="shared" si="119"/>
        <v/>
      </c>
      <c r="Y584" s="21"/>
      <c r="Z584" s="26" t="str">
        <f t="shared" si="112"/>
        <v/>
      </c>
      <c r="AA584" s="27" t="str">
        <f t="shared" si="113"/>
        <v/>
      </c>
      <c r="AB584" s="27" t="str">
        <f t="shared" si="114"/>
        <v/>
      </c>
      <c r="AC584" s="25" t="str">
        <f t="shared" si="120"/>
        <v/>
      </c>
      <c r="AD584" s="19" t="str">
        <f t="shared" si="121"/>
        <v/>
      </c>
      <c r="AE584" s="142" t="str">
        <f t="shared" si="122"/>
        <v/>
      </c>
      <c r="AF584" s="28" t="str">
        <f t="shared" si="123"/>
        <v/>
      </c>
      <c r="AG584" s="29" t="str">
        <f t="shared" si="124"/>
        <v/>
      </c>
      <c r="AH584" s="30" t="str">
        <f t="shared" si="125"/>
        <v/>
      </c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  <c r="AV584" s="6"/>
      <c r="AW584" s="6"/>
    </row>
    <row r="585" spans="2:49" ht="18" customHeight="1" x14ac:dyDescent="0.2">
      <c r="B585" s="106">
        <v>574</v>
      </c>
      <c r="C585" s="153"/>
      <c r="D585" s="184"/>
      <c r="E585" s="184"/>
      <c r="F585" s="184"/>
      <c r="G585" s="165" t="str">
        <f t="shared" si="115"/>
        <v/>
      </c>
      <c r="H585" s="48"/>
      <c r="I585" s="17"/>
      <c r="J585" s="140" t="str">
        <f t="shared" si="116"/>
        <v/>
      </c>
      <c r="K585" s="112"/>
      <c r="L585" s="114"/>
      <c r="M585" s="114"/>
      <c r="N585" s="114"/>
      <c r="O585" s="18" t="str" cm="1">
        <f t="array" ref="O585">IF(K585="","",IF($O$11="Bester",LARGE(K585:N585,1),IF(AND(M585="",N585=""),"",SUM(LARGE(K585:N585,{1;2;3})))))</f>
        <v/>
      </c>
      <c r="P585" s="140" t="str">
        <f t="shared" si="117"/>
        <v/>
      </c>
      <c r="Q585" s="112"/>
      <c r="R585" s="114"/>
      <c r="S585" s="114"/>
      <c r="T585" s="114"/>
      <c r="U585" s="19" t="str" cm="1">
        <f t="array" ref="U585">IF(Q585="","",IF($U$11="Bester",LARGE(Q585:T585,1),IF(AND(S585="",T585=""),"",SUM(LARGE(Q585:T585,{1;2;3})))))</f>
        <v/>
      </c>
      <c r="V585" s="140" t="str">
        <f t="shared" si="118"/>
        <v/>
      </c>
      <c r="W585" s="17"/>
      <c r="X585" s="140" t="str">
        <f t="shared" si="119"/>
        <v/>
      </c>
      <c r="Y585" s="21"/>
      <c r="Z585" s="26" t="str">
        <f t="shared" si="112"/>
        <v/>
      </c>
      <c r="AA585" s="27" t="str">
        <f t="shared" si="113"/>
        <v/>
      </c>
      <c r="AB585" s="27" t="str">
        <f t="shared" si="114"/>
        <v/>
      </c>
      <c r="AC585" s="25" t="str">
        <f t="shared" si="120"/>
        <v/>
      </c>
      <c r="AD585" s="19" t="str">
        <f t="shared" si="121"/>
        <v/>
      </c>
      <c r="AE585" s="142" t="str">
        <f t="shared" si="122"/>
        <v/>
      </c>
      <c r="AF585" s="28" t="str">
        <f t="shared" si="123"/>
        <v/>
      </c>
      <c r="AG585" s="29" t="str">
        <f t="shared" si="124"/>
        <v/>
      </c>
      <c r="AH585" s="30" t="str">
        <f t="shared" si="125"/>
        <v/>
      </c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  <c r="AV585" s="6"/>
      <c r="AW585" s="6"/>
    </row>
    <row r="586" spans="2:49" ht="18" customHeight="1" x14ac:dyDescent="0.2">
      <c r="B586" s="106">
        <v>575</v>
      </c>
      <c r="C586" s="153"/>
      <c r="D586" s="184"/>
      <c r="E586" s="184"/>
      <c r="F586" s="184"/>
      <c r="G586" s="165" t="str">
        <f t="shared" si="115"/>
        <v/>
      </c>
      <c r="H586" s="48"/>
      <c r="I586" s="17"/>
      <c r="J586" s="140" t="str">
        <f t="shared" si="116"/>
        <v/>
      </c>
      <c r="K586" s="112"/>
      <c r="L586" s="114"/>
      <c r="M586" s="114"/>
      <c r="N586" s="114"/>
      <c r="O586" s="18" t="str" cm="1">
        <f t="array" ref="O586">IF(K586="","",IF($O$11="Bester",LARGE(K586:N586,1),IF(AND(M586="",N586=""),"",SUM(LARGE(K586:N586,{1;2;3})))))</f>
        <v/>
      </c>
      <c r="P586" s="140" t="str">
        <f t="shared" si="117"/>
        <v/>
      </c>
      <c r="Q586" s="112"/>
      <c r="R586" s="114"/>
      <c r="S586" s="114"/>
      <c r="T586" s="114"/>
      <c r="U586" s="19" t="str" cm="1">
        <f t="array" ref="U586">IF(Q586="","",IF($U$11="Bester",LARGE(Q586:T586,1),IF(AND(S586="",T586=""),"",SUM(LARGE(Q586:T586,{1;2;3})))))</f>
        <v/>
      </c>
      <c r="V586" s="140" t="str">
        <f t="shared" si="118"/>
        <v/>
      </c>
      <c r="W586" s="17"/>
      <c r="X586" s="140" t="str">
        <f t="shared" si="119"/>
        <v/>
      </c>
      <c r="Y586" s="21"/>
      <c r="Z586" s="26" t="str">
        <f t="shared" si="112"/>
        <v/>
      </c>
      <c r="AA586" s="27" t="str">
        <f t="shared" si="113"/>
        <v/>
      </c>
      <c r="AB586" s="27" t="str">
        <f t="shared" si="114"/>
        <v/>
      </c>
      <c r="AC586" s="25" t="str">
        <f t="shared" si="120"/>
        <v/>
      </c>
      <c r="AD586" s="19" t="str">
        <f t="shared" si="121"/>
        <v/>
      </c>
      <c r="AE586" s="142" t="str">
        <f t="shared" si="122"/>
        <v/>
      </c>
      <c r="AF586" s="28" t="str">
        <f t="shared" si="123"/>
        <v/>
      </c>
      <c r="AG586" s="29" t="str">
        <f t="shared" si="124"/>
        <v/>
      </c>
      <c r="AH586" s="30" t="str">
        <f t="shared" si="125"/>
        <v/>
      </c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  <c r="AV586" s="6"/>
      <c r="AW586" s="6"/>
    </row>
    <row r="587" spans="2:49" ht="18" customHeight="1" x14ac:dyDescent="0.2">
      <c r="B587" s="106">
        <v>576</v>
      </c>
      <c r="C587" s="153"/>
      <c r="D587" s="184"/>
      <c r="E587" s="184"/>
      <c r="F587" s="184"/>
      <c r="G587" s="165" t="str">
        <f t="shared" si="115"/>
        <v/>
      </c>
      <c r="H587" s="48"/>
      <c r="I587" s="17"/>
      <c r="J587" s="140" t="str">
        <f t="shared" si="116"/>
        <v/>
      </c>
      <c r="K587" s="112"/>
      <c r="L587" s="114"/>
      <c r="M587" s="114"/>
      <c r="N587" s="114"/>
      <c r="O587" s="18" t="str" cm="1">
        <f t="array" ref="O587">IF(K587="","",IF($O$11="Bester",LARGE(K587:N587,1),IF(AND(M587="",N587=""),"",SUM(LARGE(K587:N587,{1;2;3})))))</f>
        <v/>
      </c>
      <c r="P587" s="140" t="str">
        <f t="shared" si="117"/>
        <v/>
      </c>
      <c r="Q587" s="112"/>
      <c r="R587" s="114"/>
      <c r="S587" s="114"/>
      <c r="T587" s="114"/>
      <c r="U587" s="19" t="str" cm="1">
        <f t="array" ref="U587">IF(Q587="","",IF($U$11="Bester",LARGE(Q587:T587,1),IF(AND(S587="",T587=""),"",SUM(LARGE(Q587:T587,{1;2;3})))))</f>
        <v/>
      </c>
      <c r="V587" s="140" t="str">
        <f t="shared" si="118"/>
        <v/>
      </c>
      <c r="W587" s="17"/>
      <c r="X587" s="140" t="str">
        <f t="shared" si="119"/>
        <v/>
      </c>
      <c r="Y587" s="21"/>
      <c r="Z587" s="26" t="str">
        <f t="shared" si="112"/>
        <v/>
      </c>
      <c r="AA587" s="27" t="str">
        <f t="shared" si="113"/>
        <v/>
      </c>
      <c r="AB587" s="27" t="str">
        <f t="shared" si="114"/>
        <v/>
      </c>
      <c r="AC587" s="25" t="str">
        <f t="shared" si="120"/>
        <v/>
      </c>
      <c r="AD587" s="19" t="str">
        <f t="shared" si="121"/>
        <v/>
      </c>
      <c r="AE587" s="142" t="str">
        <f t="shared" si="122"/>
        <v/>
      </c>
      <c r="AF587" s="28" t="str">
        <f t="shared" si="123"/>
        <v/>
      </c>
      <c r="AG587" s="29" t="str">
        <f t="shared" si="124"/>
        <v/>
      </c>
      <c r="AH587" s="30" t="str">
        <f t="shared" si="125"/>
        <v/>
      </c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  <c r="AV587" s="6"/>
      <c r="AW587" s="6"/>
    </row>
    <row r="588" spans="2:49" ht="18" customHeight="1" x14ac:dyDescent="0.2">
      <c r="B588" s="106">
        <v>577</v>
      </c>
      <c r="C588" s="153"/>
      <c r="D588" s="184"/>
      <c r="E588" s="184"/>
      <c r="F588" s="184"/>
      <c r="G588" s="165" t="str">
        <f t="shared" si="115"/>
        <v/>
      </c>
      <c r="H588" s="48"/>
      <c r="I588" s="17"/>
      <c r="J588" s="140" t="str">
        <f t="shared" si="116"/>
        <v/>
      </c>
      <c r="K588" s="112"/>
      <c r="L588" s="114"/>
      <c r="M588" s="114"/>
      <c r="N588" s="114"/>
      <c r="O588" s="18" t="str" cm="1">
        <f t="array" ref="O588">IF(K588="","",IF($O$11="Bester",LARGE(K588:N588,1),IF(AND(M588="",N588=""),"",SUM(LARGE(K588:N588,{1;2;3})))))</f>
        <v/>
      </c>
      <c r="P588" s="140" t="str">
        <f t="shared" si="117"/>
        <v/>
      </c>
      <c r="Q588" s="112"/>
      <c r="R588" s="114"/>
      <c r="S588" s="114"/>
      <c r="T588" s="114"/>
      <c r="U588" s="19" t="str" cm="1">
        <f t="array" ref="U588">IF(Q588="","",IF($U$11="Bester",LARGE(Q588:T588,1),IF(AND(S588="",T588=""),"",SUM(LARGE(Q588:T588,{1;2;3})))))</f>
        <v/>
      </c>
      <c r="V588" s="140" t="str">
        <f t="shared" si="118"/>
        <v/>
      </c>
      <c r="W588" s="17"/>
      <c r="X588" s="140" t="str">
        <f t="shared" si="119"/>
        <v/>
      </c>
      <c r="Y588" s="21"/>
      <c r="Z588" s="26" t="str">
        <f t="shared" ref="Z588:Z608" si="126">J588</f>
        <v/>
      </c>
      <c r="AA588" s="27" t="str">
        <f t="shared" ref="AA588:AA608" si="127">P588</f>
        <v/>
      </c>
      <c r="AB588" s="27" t="str">
        <f t="shared" ref="AB588:AB608" si="128">V588</f>
        <v/>
      </c>
      <c r="AC588" s="25" t="str">
        <f t="shared" si="120"/>
        <v/>
      </c>
      <c r="AD588" s="19" t="str">
        <f t="shared" si="121"/>
        <v/>
      </c>
      <c r="AE588" s="142" t="str">
        <f t="shared" si="122"/>
        <v/>
      </c>
      <c r="AF588" s="28" t="str">
        <f t="shared" si="123"/>
        <v/>
      </c>
      <c r="AG588" s="29" t="str">
        <f t="shared" si="124"/>
        <v/>
      </c>
      <c r="AH588" s="30" t="str">
        <f t="shared" si="125"/>
        <v/>
      </c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  <c r="AV588" s="6"/>
      <c r="AW588" s="6"/>
    </row>
    <row r="589" spans="2:49" ht="18" customHeight="1" x14ac:dyDescent="0.2">
      <c r="B589" s="106">
        <v>578</v>
      </c>
      <c r="C589" s="153"/>
      <c r="D589" s="184"/>
      <c r="E589" s="184"/>
      <c r="F589" s="184"/>
      <c r="G589" s="165" t="str">
        <f t="shared" ref="G589:G608" si="129">IF(AE589="","",IF(AE589&lt;AO$12,"Ehren",IF(AND(AE589&gt;=AO$12,AE589&lt;=AQ$12),"Sieger","Teiln.")))</f>
        <v/>
      </c>
      <c r="H589" s="48"/>
      <c r="I589" s="17"/>
      <c r="J589" s="140" t="str">
        <f t="shared" ref="J589:J608" si="130">IF(I589="","",RANK(I589,I$12:I$608,IF($I$11="Zeit",1,IF($I$11="Punkte",0,"Fehler"))))</f>
        <v/>
      </c>
      <c r="K589" s="112"/>
      <c r="L589" s="114"/>
      <c r="M589" s="114"/>
      <c r="N589" s="114"/>
      <c r="O589" s="18" t="str" cm="1">
        <f t="array" ref="O589">IF(K589="","",IF($O$11="Bester",LARGE(K589:N589,1),IF(AND(M589="",N589=""),"",SUM(LARGE(K589:N589,{1;2;3})))))</f>
        <v/>
      </c>
      <c r="P589" s="140" t="str">
        <f t="shared" ref="P589:P608" si="131">IF(O589="","",RANK(O589,O$12:O$608,0))</f>
        <v/>
      </c>
      <c r="Q589" s="112"/>
      <c r="R589" s="114"/>
      <c r="S589" s="114"/>
      <c r="T589" s="114"/>
      <c r="U589" s="19" t="str" cm="1">
        <f t="array" ref="U589">IF(Q589="","",IF($U$11="Bester",LARGE(Q589:T589,1),IF(AND(S589="",T589=""),"",SUM(LARGE(Q589:T589,{1;2;3})))))</f>
        <v/>
      </c>
      <c r="V589" s="140" t="str">
        <f t="shared" ref="V589:V608" si="132">IF(U589="","",RANK(U589,U$12:U$608,0))</f>
        <v/>
      </c>
      <c r="W589" s="17"/>
      <c r="X589" s="140" t="str">
        <f t="shared" ref="X589:X608" si="133">IF(W589="","",RANK(W589,W$12:W$608,IF($W$11="Zeit",1,IF($W$11="Punkte",0,"Fehler"))))</f>
        <v/>
      </c>
      <c r="Y589" s="21"/>
      <c r="Z589" s="26" t="str">
        <f t="shared" si="126"/>
        <v/>
      </c>
      <c r="AA589" s="27" t="str">
        <f t="shared" si="127"/>
        <v/>
      </c>
      <c r="AB589" s="27" t="str">
        <f t="shared" si="128"/>
        <v/>
      </c>
      <c r="AC589" s="25" t="str">
        <f t="shared" ref="AC589:AC608" si="134">X589</f>
        <v/>
      </c>
      <c r="AD589" s="19" t="str">
        <f t="shared" ref="AD589:AD608" si="135">IF(AND(Z589="",AA589="",AB589=""),"",SUM(Z589:AC589))</f>
        <v/>
      </c>
      <c r="AE589" s="142" t="str">
        <f t="shared" ref="AE589:AE608" si="136">IF(OR(AD589="",X589="",V589="",P589="",J589=""),"",RANK(AD589,AD$12:AD$608,1))</f>
        <v/>
      </c>
      <c r="AF589" s="28" t="str">
        <f t="shared" ref="AF589:AF608" si="137">IF(AE589="","",IF(AE589&lt;AO$12,"x",""))</f>
        <v/>
      </c>
      <c r="AG589" s="29" t="str">
        <f t="shared" ref="AG589:AG608" si="138">IF(AE589="","",IF(AND(AE589&gt;=AO$12,AE589&lt;=AQ$12),"x",""))</f>
        <v/>
      </c>
      <c r="AH589" s="30" t="str">
        <f t="shared" ref="AH589:AH608" si="139">IF(AE589="","",IF(AE589&gt;=AO$13,"x",""))</f>
        <v/>
      </c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  <c r="AV589" s="6"/>
      <c r="AW589" s="6"/>
    </row>
    <row r="590" spans="2:49" ht="18" customHeight="1" x14ac:dyDescent="0.2">
      <c r="B590" s="106">
        <v>579</v>
      </c>
      <c r="C590" s="153"/>
      <c r="D590" s="184"/>
      <c r="E590" s="184"/>
      <c r="F590" s="184"/>
      <c r="G590" s="165" t="str">
        <f t="shared" si="129"/>
        <v/>
      </c>
      <c r="H590" s="48"/>
      <c r="I590" s="17"/>
      <c r="J590" s="140" t="str">
        <f t="shared" si="130"/>
        <v/>
      </c>
      <c r="K590" s="112"/>
      <c r="L590" s="114"/>
      <c r="M590" s="114"/>
      <c r="N590" s="114"/>
      <c r="O590" s="18" t="str" cm="1">
        <f t="array" ref="O590">IF(K590="","",IF($O$11="Bester",LARGE(K590:N590,1),IF(AND(M590="",N590=""),"",SUM(LARGE(K590:N590,{1;2;3})))))</f>
        <v/>
      </c>
      <c r="P590" s="140" t="str">
        <f t="shared" si="131"/>
        <v/>
      </c>
      <c r="Q590" s="112"/>
      <c r="R590" s="114"/>
      <c r="S590" s="114"/>
      <c r="T590" s="114"/>
      <c r="U590" s="19" t="str" cm="1">
        <f t="array" ref="U590">IF(Q590="","",IF($U$11="Bester",LARGE(Q590:T590,1),IF(AND(S590="",T590=""),"",SUM(LARGE(Q590:T590,{1;2;3})))))</f>
        <v/>
      </c>
      <c r="V590" s="140" t="str">
        <f t="shared" si="132"/>
        <v/>
      </c>
      <c r="W590" s="17"/>
      <c r="X590" s="140" t="str">
        <f t="shared" si="133"/>
        <v/>
      </c>
      <c r="Y590" s="21"/>
      <c r="Z590" s="26" t="str">
        <f t="shared" si="126"/>
        <v/>
      </c>
      <c r="AA590" s="27" t="str">
        <f t="shared" si="127"/>
        <v/>
      </c>
      <c r="AB590" s="27" t="str">
        <f t="shared" si="128"/>
        <v/>
      </c>
      <c r="AC590" s="25" t="str">
        <f t="shared" si="134"/>
        <v/>
      </c>
      <c r="AD590" s="19" t="str">
        <f t="shared" si="135"/>
        <v/>
      </c>
      <c r="AE590" s="142" t="str">
        <f t="shared" si="136"/>
        <v/>
      </c>
      <c r="AF590" s="28" t="str">
        <f t="shared" si="137"/>
        <v/>
      </c>
      <c r="AG590" s="29" t="str">
        <f t="shared" si="138"/>
        <v/>
      </c>
      <c r="AH590" s="30" t="str">
        <f t="shared" si="139"/>
        <v/>
      </c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  <c r="AV590" s="6"/>
      <c r="AW590" s="6"/>
    </row>
    <row r="591" spans="2:49" ht="18" customHeight="1" x14ac:dyDescent="0.2">
      <c r="B591" s="106">
        <v>580</v>
      </c>
      <c r="C591" s="153"/>
      <c r="D591" s="184"/>
      <c r="E591" s="184"/>
      <c r="F591" s="184"/>
      <c r="G591" s="165" t="str">
        <f t="shared" si="129"/>
        <v/>
      </c>
      <c r="H591" s="48"/>
      <c r="I591" s="17"/>
      <c r="J591" s="140" t="str">
        <f t="shared" si="130"/>
        <v/>
      </c>
      <c r="K591" s="112"/>
      <c r="L591" s="114"/>
      <c r="M591" s="114"/>
      <c r="N591" s="114"/>
      <c r="O591" s="18" t="str" cm="1">
        <f t="array" ref="O591">IF(K591="","",IF($O$11="Bester",LARGE(K591:N591,1),IF(AND(M591="",N591=""),"",SUM(LARGE(K591:N591,{1;2;3})))))</f>
        <v/>
      </c>
      <c r="P591" s="140" t="str">
        <f t="shared" si="131"/>
        <v/>
      </c>
      <c r="Q591" s="112"/>
      <c r="R591" s="114"/>
      <c r="S591" s="114"/>
      <c r="T591" s="114"/>
      <c r="U591" s="19" t="str" cm="1">
        <f t="array" ref="U591">IF(Q591="","",IF($U$11="Bester",LARGE(Q591:T591,1),IF(AND(S591="",T591=""),"",SUM(LARGE(Q591:T591,{1;2;3})))))</f>
        <v/>
      </c>
      <c r="V591" s="140" t="str">
        <f t="shared" si="132"/>
        <v/>
      </c>
      <c r="W591" s="17"/>
      <c r="X591" s="140" t="str">
        <f t="shared" si="133"/>
        <v/>
      </c>
      <c r="Y591" s="21"/>
      <c r="Z591" s="26" t="str">
        <f t="shared" si="126"/>
        <v/>
      </c>
      <c r="AA591" s="27" t="str">
        <f t="shared" si="127"/>
        <v/>
      </c>
      <c r="AB591" s="27" t="str">
        <f t="shared" si="128"/>
        <v/>
      </c>
      <c r="AC591" s="25" t="str">
        <f t="shared" si="134"/>
        <v/>
      </c>
      <c r="AD591" s="19" t="str">
        <f t="shared" si="135"/>
        <v/>
      </c>
      <c r="AE591" s="142" t="str">
        <f t="shared" si="136"/>
        <v/>
      </c>
      <c r="AF591" s="28" t="str">
        <f t="shared" si="137"/>
        <v/>
      </c>
      <c r="AG591" s="29" t="str">
        <f t="shared" si="138"/>
        <v/>
      </c>
      <c r="AH591" s="30" t="str">
        <f t="shared" si="139"/>
        <v/>
      </c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  <c r="AV591" s="6"/>
      <c r="AW591" s="6"/>
    </row>
    <row r="592" spans="2:49" ht="18" customHeight="1" x14ac:dyDescent="0.2">
      <c r="B592" s="106">
        <v>581</v>
      </c>
      <c r="C592" s="153"/>
      <c r="D592" s="184"/>
      <c r="E592" s="184"/>
      <c r="F592" s="184"/>
      <c r="G592" s="165" t="str">
        <f t="shared" si="129"/>
        <v/>
      </c>
      <c r="H592" s="48"/>
      <c r="I592" s="17"/>
      <c r="J592" s="140" t="str">
        <f t="shared" si="130"/>
        <v/>
      </c>
      <c r="K592" s="112"/>
      <c r="L592" s="114"/>
      <c r="M592" s="114"/>
      <c r="N592" s="114"/>
      <c r="O592" s="18" t="str" cm="1">
        <f t="array" ref="O592">IF(K592="","",IF($O$11="Bester",LARGE(K592:N592,1),IF(AND(M592="",N592=""),"",SUM(LARGE(K592:N592,{1;2;3})))))</f>
        <v/>
      </c>
      <c r="P592" s="140" t="str">
        <f t="shared" si="131"/>
        <v/>
      </c>
      <c r="Q592" s="112"/>
      <c r="R592" s="114"/>
      <c r="S592" s="114"/>
      <c r="T592" s="114"/>
      <c r="U592" s="19" t="str" cm="1">
        <f t="array" ref="U592">IF(Q592="","",IF($U$11="Bester",LARGE(Q592:T592,1),IF(AND(S592="",T592=""),"",SUM(LARGE(Q592:T592,{1;2;3})))))</f>
        <v/>
      </c>
      <c r="V592" s="140" t="str">
        <f t="shared" si="132"/>
        <v/>
      </c>
      <c r="W592" s="17"/>
      <c r="X592" s="140" t="str">
        <f t="shared" si="133"/>
        <v/>
      </c>
      <c r="Y592" s="21"/>
      <c r="Z592" s="26" t="str">
        <f t="shared" si="126"/>
        <v/>
      </c>
      <c r="AA592" s="27" t="str">
        <f t="shared" si="127"/>
        <v/>
      </c>
      <c r="AB592" s="27" t="str">
        <f t="shared" si="128"/>
        <v/>
      </c>
      <c r="AC592" s="25" t="str">
        <f t="shared" si="134"/>
        <v/>
      </c>
      <c r="AD592" s="19" t="str">
        <f t="shared" si="135"/>
        <v/>
      </c>
      <c r="AE592" s="142" t="str">
        <f t="shared" si="136"/>
        <v/>
      </c>
      <c r="AF592" s="28" t="str">
        <f t="shared" si="137"/>
        <v/>
      </c>
      <c r="AG592" s="29" t="str">
        <f t="shared" si="138"/>
        <v/>
      </c>
      <c r="AH592" s="30" t="str">
        <f t="shared" si="139"/>
        <v/>
      </c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  <c r="AV592" s="6"/>
      <c r="AW592" s="6"/>
    </row>
    <row r="593" spans="2:49" ht="18" customHeight="1" x14ac:dyDescent="0.2">
      <c r="B593" s="106">
        <v>582</v>
      </c>
      <c r="C593" s="153"/>
      <c r="D593" s="184"/>
      <c r="E593" s="184"/>
      <c r="F593" s="184"/>
      <c r="G593" s="165" t="str">
        <f t="shared" si="129"/>
        <v/>
      </c>
      <c r="H593" s="48"/>
      <c r="I593" s="17"/>
      <c r="J593" s="140" t="str">
        <f t="shared" si="130"/>
        <v/>
      </c>
      <c r="K593" s="112"/>
      <c r="L593" s="114"/>
      <c r="M593" s="114"/>
      <c r="N593" s="114"/>
      <c r="O593" s="18" t="str" cm="1">
        <f t="array" ref="O593">IF(K593="","",IF($O$11="Bester",LARGE(K593:N593,1),IF(AND(M593="",N593=""),"",SUM(LARGE(K593:N593,{1;2;3})))))</f>
        <v/>
      </c>
      <c r="P593" s="140" t="str">
        <f t="shared" si="131"/>
        <v/>
      </c>
      <c r="Q593" s="112"/>
      <c r="R593" s="114"/>
      <c r="S593" s="114"/>
      <c r="T593" s="114"/>
      <c r="U593" s="19" t="str" cm="1">
        <f t="array" ref="U593">IF(Q593="","",IF($U$11="Bester",LARGE(Q593:T593,1),IF(AND(S593="",T593=""),"",SUM(LARGE(Q593:T593,{1;2;3})))))</f>
        <v/>
      </c>
      <c r="V593" s="140" t="str">
        <f t="shared" si="132"/>
        <v/>
      </c>
      <c r="W593" s="17"/>
      <c r="X593" s="140" t="str">
        <f t="shared" si="133"/>
        <v/>
      </c>
      <c r="Y593" s="21"/>
      <c r="Z593" s="26" t="str">
        <f t="shared" si="126"/>
        <v/>
      </c>
      <c r="AA593" s="27" t="str">
        <f t="shared" si="127"/>
        <v/>
      </c>
      <c r="AB593" s="27" t="str">
        <f t="shared" si="128"/>
        <v/>
      </c>
      <c r="AC593" s="25" t="str">
        <f t="shared" si="134"/>
        <v/>
      </c>
      <c r="AD593" s="19" t="str">
        <f t="shared" si="135"/>
        <v/>
      </c>
      <c r="AE593" s="142" t="str">
        <f t="shared" si="136"/>
        <v/>
      </c>
      <c r="AF593" s="28" t="str">
        <f t="shared" si="137"/>
        <v/>
      </c>
      <c r="AG593" s="29" t="str">
        <f t="shared" si="138"/>
        <v/>
      </c>
      <c r="AH593" s="30" t="str">
        <f t="shared" si="139"/>
        <v/>
      </c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  <c r="AV593" s="6"/>
      <c r="AW593" s="6"/>
    </row>
    <row r="594" spans="2:49" ht="18" customHeight="1" x14ac:dyDescent="0.2">
      <c r="B594" s="106">
        <v>583</v>
      </c>
      <c r="C594" s="153"/>
      <c r="D594" s="184"/>
      <c r="E594" s="184"/>
      <c r="F594" s="184"/>
      <c r="G594" s="165" t="str">
        <f t="shared" si="129"/>
        <v/>
      </c>
      <c r="H594" s="48"/>
      <c r="I594" s="17"/>
      <c r="J594" s="140" t="str">
        <f t="shared" si="130"/>
        <v/>
      </c>
      <c r="K594" s="112"/>
      <c r="L594" s="114"/>
      <c r="M594" s="114"/>
      <c r="N594" s="114"/>
      <c r="O594" s="18" t="str" cm="1">
        <f t="array" ref="O594">IF(K594="","",IF($O$11="Bester",LARGE(K594:N594,1),IF(AND(M594="",N594=""),"",SUM(LARGE(K594:N594,{1;2;3})))))</f>
        <v/>
      </c>
      <c r="P594" s="140" t="str">
        <f t="shared" si="131"/>
        <v/>
      </c>
      <c r="Q594" s="112"/>
      <c r="R594" s="114"/>
      <c r="S594" s="114"/>
      <c r="T594" s="114"/>
      <c r="U594" s="19" t="str" cm="1">
        <f t="array" ref="U594">IF(Q594="","",IF($U$11="Bester",LARGE(Q594:T594,1),IF(AND(S594="",T594=""),"",SUM(LARGE(Q594:T594,{1;2;3})))))</f>
        <v/>
      </c>
      <c r="V594" s="140" t="str">
        <f t="shared" si="132"/>
        <v/>
      </c>
      <c r="W594" s="17"/>
      <c r="X594" s="140" t="str">
        <f t="shared" si="133"/>
        <v/>
      </c>
      <c r="Y594" s="21"/>
      <c r="Z594" s="26" t="str">
        <f t="shared" si="126"/>
        <v/>
      </c>
      <c r="AA594" s="27" t="str">
        <f t="shared" si="127"/>
        <v/>
      </c>
      <c r="AB594" s="27" t="str">
        <f t="shared" si="128"/>
        <v/>
      </c>
      <c r="AC594" s="25" t="str">
        <f t="shared" si="134"/>
        <v/>
      </c>
      <c r="AD594" s="19" t="str">
        <f t="shared" si="135"/>
        <v/>
      </c>
      <c r="AE594" s="142" t="str">
        <f t="shared" si="136"/>
        <v/>
      </c>
      <c r="AF594" s="28" t="str">
        <f t="shared" si="137"/>
        <v/>
      </c>
      <c r="AG594" s="29" t="str">
        <f t="shared" si="138"/>
        <v/>
      </c>
      <c r="AH594" s="30" t="str">
        <f t="shared" si="139"/>
        <v/>
      </c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  <c r="AV594" s="6"/>
      <c r="AW594" s="6"/>
    </row>
    <row r="595" spans="2:49" ht="18" customHeight="1" x14ac:dyDescent="0.2">
      <c r="B595" s="106">
        <v>584</v>
      </c>
      <c r="C595" s="153"/>
      <c r="D595" s="184"/>
      <c r="E595" s="184"/>
      <c r="F595" s="184"/>
      <c r="G595" s="165" t="str">
        <f t="shared" si="129"/>
        <v/>
      </c>
      <c r="H595" s="48"/>
      <c r="I595" s="17"/>
      <c r="J595" s="140" t="str">
        <f t="shared" si="130"/>
        <v/>
      </c>
      <c r="K595" s="112"/>
      <c r="L595" s="114"/>
      <c r="M595" s="114"/>
      <c r="N595" s="114"/>
      <c r="O595" s="18" t="str" cm="1">
        <f t="array" ref="O595">IF(K595="","",IF($O$11="Bester",LARGE(K595:N595,1),IF(AND(M595="",N595=""),"",SUM(LARGE(K595:N595,{1;2;3})))))</f>
        <v/>
      </c>
      <c r="P595" s="140" t="str">
        <f t="shared" si="131"/>
        <v/>
      </c>
      <c r="Q595" s="112"/>
      <c r="R595" s="114"/>
      <c r="S595" s="114"/>
      <c r="T595" s="114"/>
      <c r="U595" s="19" t="str" cm="1">
        <f t="array" ref="U595">IF(Q595="","",IF($U$11="Bester",LARGE(Q595:T595,1),IF(AND(S595="",T595=""),"",SUM(LARGE(Q595:T595,{1;2;3})))))</f>
        <v/>
      </c>
      <c r="V595" s="140" t="str">
        <f t="shared" si="132"/>
        <v/>
      </c>
      <c r="W595" s="17"/>
      <c r="X595" s="140" t="str">
        <f t="shared" si="133"/>
        <v/>
      </c>
      <c r="Y595" s="21"/>
      <c r="Z595" s="26" t="str">
        <f t="shared" si="126"/>
        <v/>
      </c>
      <c r="AA595" s="27" t="str">
        <f t="shared" si="127"/>
        <v/>
      </c>
      <c r="AB595" s="27" t="str">
        <f t="shared" si="128"/>
        <v/>
      </c>
      <c r="AC595" s="25" t="str">
        <f t="shared" si="134"/>
        <v/>
      </c>
      <c r="AD595" s="19" t="str">
        <f t="shared" si="135"/>
        <v/>
      </c>
      <c r="AE595" s="142" t="str">
        <f t="shared" si="136"/>
        <v/>
      </c>
      <c r="AF595" s="28" t="str">
        <f t="shared" si="137"/>
        <v/>
      </c>
      <c r="AG595" s="29" t="str">
        <f t="shared" si="138"/>
        <v/>
      </c>
      <c r="AH595" s="30" t="str">
        <f t="shared" si="139"/>
        <v/>
      </c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  <c r="AV595" s="6"/>
      <c r="AW595" s="6"/>
    </row>
    <row r="596" spans="2:49" ht="18" customHeight="1" x14ac:dyDescent="0.2">
      <c r="B596" s="106">
        <v>585</v>
      </c>
      <c r="C596" s="153"/>
      <c r="D596" s="184"/>
      <c r="E596" s="184"/>
      <c r="F596" s="184"/>
      <c r="G596" s="165" t="str">
        <f t="shared" si="129"/>
        <v/>
      </c>
      <c r="H596" s="48"/>
      <c r="I596" s="17"/>
      <c r="J596" s="140" t="str">
        <f t="shared" si="130"/>
        <v/>
      </c>
      <c r="K596" s="112"/>
      <c r="L596" s="114"/>
      <c r="M596" s="114"/>
      <c r="N596" s="114"/>
      <c r="O596" s="18" t="str" cm="1">
        <f t="array" ref="O596">IF(K596="","",IF($O$11="Bester",LARGE(K596:N596,1),IF(AND(M596="",N596=""),"",SUM(LARGE(K596:N596,{1;2;3})))))</f>
        <v/>
      </c>
      <c r="P596" s="140" t="str">
        <f t="shared" si="131"/>
        <v/>
      </c>
      <c r="Q596" s="112"/>
      <c r="R596" s="114"/>
      <c r="S596" s="114"/>
      <c r="T596" s="114"/>
      <c r="U596" s="19" t="str" cm="1">
        <f t="array" ref="U596">IF(Q596="","",IF($U$11="Bester",LARGE(Q596:T596,1),IF(AND(S596="",T596=""),"",SUM(LARGE(Q596:T596,{1;2;3})))))</f>
        <v/>
      </c>
      <c r="V596" s="140" t="str">
        <f t="shared" si="132"/>
        <v/>
      </c>
      <c r="W596" s="17"/>
      <c r="X596" s="140" t="str">
        <f t="shared" si="133"/>
        <v/>
      </c>
      <c r="Y596" s="21"/>
      <c r="Z596" s="26" t="str">
        <f t="shared" si="126"/>
        <v/>
      </c>
      <c r="AA596" s="27" t="str">
        <f t="shared" si="127"/>
        <v/>
      </c>
      <c r="AB596" s="27" t="str">
        <f t="shared" si="128"/>
        <v/>
      </c>
      <c r="AC596" s="25" t="str">
        <f t="shared" si="134"/>
        <v/>
      </c>
      <c r="AD596" s="19" t="str">
        <f t="shared" si="135"/>
        <v/>
      </c>
      <c r="AE596" s="142" t="str">
        <f t="shared" si="136"/>
        <v/>
      </c>
      <c r="AF596" s="28" t="str">
        <f t="shared" si="137"/>
        <v/>
      </c>
      <c r="AG596" s="29" t="str">
        <f t="shared" si="138"/>
        <v/>
      </c>
      <c r="AH596" s="30" t="str">
        <f t="shared" si="139"/>
        <v/>
      </c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  <c r="AV596" s="6"/>
      <c r="AW596" s="6"/>
    </row>
    <row r="597" spans="2:49" ht="18" customHeight="1" x14ac:dyDescent="0.2">
      <c r="B597" s="106">
        <v>586</v>
      </c>
      <c r="C597" s="153"/>
      <c r="D597" s="184"/>
      <c r="E597" s="184"/>
      <c r="F597" s="184"/>
      <c r="G597" s="165" t="str">
        <f t="shared" si="129"/>
        <v/>
      </c>
      <c r="H597" s="48"/>
      <c r="I597" s="17"/>
      <c r="J597" s="140" t="str">
        <f t="shared" si="130"/>
        <v/>
      </c>
      <c r="K597" s="112"/>
      <c r="L597" s="114"/>
      <c r="M597" s="114"/>
      <c r="N597" s="114"/>
      <c r="O597" s="18" t="str" cm="1">
        <f t="array" ref="O597">IF(K597="","",IF($O$11="Bester",LARGE(K597:N597,1),IF(AND(M597="",N597=""),"",SUM(LARGE(K597:N597,{1;2;3})))))</f>
        <v/>
      </c>
      <c r="P597" s="140" t="str">
        <f t="shared" si="131"/>
        <v/>
      </c>
      <c r="Q597" s="112"/>
      <c r="R597" s="114"/>
      <c r="S597" s="114"/>
      <c r="T597" s="114"/>
      <c r="U597" s="19" t="str" cm="1">
        <f t="array" ref="U597">IF(Q597="","",IF($U$11="Bester",LARGE(Q597:T597,1),IF(AND(S597="",T597=""),"",SUM(LARGE(Q597:T597,{1;2;3})))))</f>
        <v/>
      </c>
      <c r="V597" s="140" t="str">
        <f t="shared" si="132"/>
        <v/>
      </c>
      <c r="W597" s="17"/>
      <c r="X597" s="140" t="str">
        <f t="shared" si="133"/>
        <v/>
      </c>
      <c r="Y597" s="21"/>
      <c r="Z597" s="26" t="str">
        <f t="shared" si="126"/>
        <v/>
      </c>
      <c r="AA597" s="27" t="str">
        <f t="shared" si="127"/>
        <v/>
      </c>
      <c r="AB597" s="27" t="str">
        <f t="shared" si="128"/>
        <v/>
      </c>
      <c r="AC597" s="25" t="str">
        <f t="shared" si="134"/>
        <v/>
      </c>
      <c r="AD597" s="19" t="str">
        <f t="shared" si="135"/>
        <v/>
      </c>
      <c r="AE597" s="142" t="str">
        <f t="shared" si="136"/>
        <v/>
      </c>
      <c r="AF597" s="28" t="str">
        <f t="shared" si="137"/>
        <v/>
      </c>
      <c r="AG597" s="29" t="str">
        <f t="shared" si="138"/>
        <v/>
      </c>
      <c r="AH597" s="30" t="str">
        <f t="shared" si="139"/>
        <v/>
      </c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  <c r="AV597" s="6"/>
      <c r="AW597" s="6"/>
    </row>
    <row r="598" spans="2:49" ht="18" customHeight="1" x14ac:dyDescent="0.2">
      <c r="B598" s="106">
        <v>587</v>
      </c>
      <c r="C598" s="153"/>
      <c r="D598" s="184"/>
      <c r="E598" s="184"/>
      <c r="F598" s="184"/>
      <c r="G598" s="165" t="str">
        <f t="shared" si="129"/>
        <v/>
      </c>
      <c r="H598" s="48"/>
      <c r="I598" s="17"/>
      <c r="J598" s="140" t="str">
        <f t="shared" si="130"/>
        <v/>
      </c>
      <c r="K598" s="112"/>
      <c r="L598" s="114"/>
      <c r="M598" s="114"/>
      <c r="N598" s="114"/>
      <c r="O598" s="18" t="str" cm="1">
        <f t="array" ref="O598">IF(K598="","",IF($O$11="Bester",LARGE(K598:N598,1),IF(AND(M598="",N598=""),"",SUM(LARGE(K598:N598,{1;2;3})))))</f>
        <v/>
      </c>
      <c r="P598" s="140" t="str">
        <f t="shared" si="131"/>
        <v/>
      </c>
      <c r="Q598" s="112"/>
      <c r="R598" s="114"/>
      <c r="S598" s="114"/>
      <c r="T598" s="114"/>
      <c r="U598" s="19" t="str" cm="1">
        <f t="array" ref="U598">IF(Q598="","",IF($U$11="Bester",LARGE(Q598:T598,1),IF(AND(S598="",T598=""),"",SUM(LARGE(Q598:T598,{1;2;3})))))</f>
        <v/>
      </c>
      <c r="V598" s="140" t="str">
        <f t="shared" si="132"/>
        <v/>
      </c>
      <c r="W598" s="17"/>
      <c r="X598" s="140" t="str">
        <f t="shared" si="133"/>
        <v/>
      </c>
      <c r="Y598" s="21"/>
      <c r="Z598" s="26" t="str">
        <f t="shared" si="126"/>
        <v/>
      </c>
      <c r="AA598" s="27" t="str">
        <f t="shared" si="127"/>
        <v/>
      </c>
      <c r="AB598" s="27" t="str">
        <f t="shared" si="128"/>
        <v/>
      </c>
      <c r="AC598" s="25" t="str">
        <f t="shared" si="134"/>
        <v/>
      </c>
      <c r="AD598" s="19" t="str">
        <f t="shared" si="135"/>
        <v/>
      </c>
      <c r="AE598" s="142" t="str">
        <f t="shared" si="136"/>
        <v/>
      </c>
      <c r="AF598" s="28" t="str">
        <f t="shared" si="137"/>
        <v/>
      </c>
      <c r="AG598" s="29" t="str">
        <f t="shared" si="138"/>
        <v/>
      </c>
      <c r="AH598" s="30" t="str">
        <f t="shared" si="139"/>
        <v/>
      </c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  <c r="AV598" s="6"/>
      <c r="AW598" s="6"/>
    </row>
    <row r="599" spans="2:49" ht="18" customHeight="1" x14ac:dyDescent="0.2">
      <c r="B599" s="106">
        <v>588</v>
      </c>
      <c r="C599" s="153"/>
      <c r="D599" s="184"/>
      <c r="E599" s="184"/>
      <c r="F599" s="184"/>
      <c r="G599" s="165" t="str">
        <f t="shared" si="129"/>
        <v/>
      </c>
      <c r="H599" s="48"/>
      <c r="I599" s="17"/>
      <c r="J599" s="140" t="str">
        <f t="shared" si="130"/>
        <v/>
      </c>
      <c r="K599" s="112"/>
      <c r="L599" s="114"/>
      <c r="M599" s="114"/>
      <c r="N599" s="114"/>
      <c r="O599" s="18" t="str" cm="1">
        <f t="array" ref="O599">IF(K599="","",IF($O$11="Bester",LARGE(K599:N599,1),IF(AND(M599="",N599=""),"",SUM(LARGE(K599:N599,{1;2;3})))))</f>
        <v/>
      </c>
      <c r="P599" s="140" t="str">
        <f t="shared" si="131"/>
        <v/>
      </c>
      <c r="Q599" s="112"/>
      <c r="R599" s="114"/>
      <c r="S599" s="114"/>
      <c r="T599" s="114"/>
      <c r="U599" s="19" t="str" cm="1">
        <f t="array" ref="U599">IF(Q599="","",IF($U$11="Bester",LARGE(Q599:T599,1),IF(AND(S599="",T599=""),"",SUM(LARGE(Q599:T599,{1;2;3})))))</f>
        <v/>
      </c>
      <c r="V599" s="140" t="str">
        <f t="shared" si="132"/>
        <v/>
      </c>
      <c r="W599" s="17"/>
      <c r="X599" s="140" t="str">
        <f t="shared" si="133"/>
        <v/>
      </c>
      <c r="Y599" s="21"/>
      <c r="Z599" s="26" t="str">
        <f t="shared" si="126"/>
        <v/>
      </c>
      <c r="AA599" s="27" t="str">
        <f t="shared" si="127"/>
        <v/>
      </c>
      <c r="AB599" s="27" t="str">
        <f t="shared" si="128"/>
        <v/>
      </c>
      <c r="AC599" s="25" t="str">
        <f t="shared" si="134"/>
        <v/>
      </c>
      <c r="AD599" s="19" t="str">
        <f t="shared" si="135"/>
        <v/>
      </c>
      <c r="AE599" s="142" t="str">
        <f t="shared" si="136"/>
        <v/>
      </c>
      <c r="AF599" s="28" t="str">
        <f t="shared" si="137"/>
        <v/>
      </c>
      <c r="AG599" s="29" t="str">
        <f t="shared" si="138"/>
        <v/>
      </c>
      <c r="AH599" s="30" t="str">
        <f t="shared" si="139"/>
        <v/>
      </c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  <c r="AV599" s="6"/>
      <c r="AW599" s="6"/>
    </row>
    <row r="600" spans="2:49" ht="18" customHeight="1" x14ac:dyDescent="0.2">
      <c r="B600" s="106">
        <v>589</v>
      </c>
      <c r="C600" s="153"/>
      <c r="D600" s="184"/>
      <c r="E600" s="184"/>
      <c r="F600" s="184"/>
      <c r="G600" s="165" t="str">
        <f t="shared" si="129"/>
        <v/>
      </c>
      <c r="H600" s="48"/>
      <c r="I600" s="17"/>
      <c r="J600" s="140" t="str">
        <f t="shared" si="130"/>
        <v/>
      </c>
      <c r="K600" s="112"/>
      <c r="L600" s="114"/>
      <c r="M600" s="114"/>
      <c r="N600" s="114"/>
      <c r="O600" s="18" t="str" cm="1">
        <f t="array" ref="O600">IF(K600="","",IF($O$11="Bester",LARGE(K600:N600,1),IF(AND(M600="",N600=""),"",SUM(LARGE(K600:N600,{1;2;3})))))</f>
        <v/>
      </c>
      <c r="P600" s="140" t="str">
        <f t="shared" si="131"/>
        <v/>
      </c>
      <c r="Q600" s="112"/>
      <c r="R600" s="114"/>
      <c r="S600" s="114"/>
      <c r="T600" s="114"/>
      <c r="U600" s="19" t="str" cm="1">
        <f t="array" ref="U600">IF(Q600="","",IF($U$11="Bester",LARGE(Q600:T600,1),IF(AND(S600="",T600=""),"",SUM(LARGE(Q600:T600,{1;2;3})))))</f>
        <v/>
      </c>
      <c r="V600" s="140" t="str">
        <f t="shared" si="132"/>
        <v/>
      </c>
      <c r="W600" s="17"/>
      <c r="X600" s="140" t="str">
        <f t="shared" si="133"/>
        <v/>
      </c>
      <c r="Y600" s="21"/>
      <c r="Z600" s="26" t="str">
        <f t="shared" si="126"/>
        <v/>
      </c>
      <c r="AA600" s="27" t="str">
        <f t="shared" si="127"/>
        <v/>
      </c>
      <c r="AB600" s="27" t="str">
        <f t="shared" si="128"/>
        <v/>
      </c>
      <c r="AC600" s="25" t="str">
        <f t="shared" si="134"/>
        <v/>
      </c>
      <c r="AD600" s="19" t="str">
        <f t="shared" si="135"/>
        <v/>
      </c>
      <c r="AE600" s="142" t="str">
        <f t="shared" si="136"/>
        <v/>
      </c>
      <c r="AF600" s="28" t="str">
        <f t="shared" si="137"/>
        <v/>
      </c>
      <c r="AG600" s="29" t="str">
        <f t="shared" si="138"/>
        <v/>
      </c>
      <c r="AH600" s="30" t="str">
        <f t="shared" si="139"/>
        <v/>
      </c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  <c r="AV600" s="6"/>
      <c r="AW600" s="6"/>
    </row>
    <row r="601" spans="2:49" ht="18" customHeight="1" x14ac:dyDescent="0.2">
      <c r="B601" s="106">
        <v>590</v>
      </c>
      <c r="C601" s="153"/>
      <c r="D601" s="184"/>
      <c r="E601" s="184"/>
      <c r="F601" s="184"/>
      <c r="G601" s="165" t="str">
        <f t="shared" si="129"/>
        <v/>
      </c>
      <c r="H601" s="48"/>
      <c r="I601" s="17"/>
      <c r="J601" s="140" t="str">
        <f t="shared" si="130"/>
        <v/>
      </c>
      <c r="K601" s="112"/>
      <c r="L601" s="114"/>
      <c r="M601" s="114"/>
      <c r="N601" s="114"/>
      <c r="O601" s="18" t="str" cm="1">
        <f t="array" ref="O601">IF(K601="","",IF($O$11="Bester",LARGE(K601:N601,1),IF(AND(M601="",N601=""),"",SUM(LARGE(K601:N601,{1;2;3})))))</f>
        <v/>
      </c>
      <c r="P601" s="140" t="str">
        <f t="shared" si="131"/>
        <v/>
      </c>
      <c r="Q601" s="112"/>
      <c r="R601" s="114"/>
      <c r="S601" s="114"/>
      <c r="T601" s="114"/>
      <c r="U601" s="19" t="str" cm="1">
        <f t="array" ref="U601">IF(Q601="","",IF($U$11="Bester",LARGE(Q601:T601,1),IF(AND(S601="",T601=""),"",SUM(LARGE(Q601:T601,{1;2;3})))))</f>
        <v/>
      </c>
      <c r="V601" s="140" t="str">
        <f t="shared" si="132"/>
        <v/>
      </c>
      <c r="W601" s="17"/>
      <c r="X601" s="140" t="str">
        <f t="shared" si="133"/>
        <v/>
      </c>
      <c r="Y601" s="21"/>
      <c r="Z601" s="26" t="str">
        <f t="shared" si="126"/>
        <v/>
      </c>
      <c r="AA601" s="27" t="str">
        <f t="shared" si="127"/>
        <v/>
      </c>
      <c r="AB601" s="27" t="str">
        <f t="shared" si="128"/>
        <v/>
      </c>
      <c r="AC601" s="25" t="str">
        <f t="shared" si="134"/>
        <v/>
      </c>
      <c r="AD601" s="19" t="str">
        <f t="shared" si="135"/>
        <v/>
      </c>
      <c r="AE601" s="142" t="str">
        <f t="shared" si="136"/>
        <v/>
      </c>
      <c r="AF601" s="28" t="str">
        <f t="shared" si="137"/>
        <v/>
      </c>
      <c r="AG601" s="29" t="str">
        <f t="shared" si="138"/>
        <v/>
      </c>
      <c r="AH601" s="30" t="str">
        <f t="shared" si="139"/>
        <v/>
      </c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  <c r="AV601" s="6"/>
      <c r="AW601" s="6"/>
    </row>
    <row r="602" spans="2:49" ht="18" customHeight="1" x14ac:dyDescent="0.2">
      <c r="B602" s="106">
        <v>591</v>
      </c>
      <c r="C602" s="153"/>
      <c r="D602" s="184"/>
      <c r="E602" s="184"/>
      <c r="F602" s="184"/>
      <c r="G602" s="165" t="str">
        <f t="shared" si="129"/>
        <v/>
      </c>
      <c r="H602" s="48"/>
      <c r="I602" s="17"/>
      <c r="J602" s="140" t="str">
        <f t="shared" si="130"/>
        <v/>
      </c>
      <c r="K602" s="112"/>
      <c r="L602" s="114"/>
      <c r="M602" s="114"/>
      <c r="N602" s="114"/>
      <c r="O602" s="18" t="str" cm="1">
        <f t="array" ref="O602">IF(K602="","",IF($O$11="Bester",LARGE(K602:N602,1),IF(AND(M602="",N602=""),"",SUM(LARGE(K602:N602,{1;2;3})))))</f>
        <v/>
      </c>
      <c r="P602" s="140" t="str">
        <f t="shared" si="131"/>
        <v/>
      </c>
      <c r="Q602" s="112"/>
      <c r="R602" s="114"/>
      <c r="S602" s="114"/>
      <c r="T602" s="114"/>
      <c r="U602" s="19" t="str" cm="1">
        <f t="array" ref="U602">IF(Q602="","",IF($U$11="Bester",LARGE(Q602:T602,1),IF(AND(S602="",T602=""),"",SUM(LARGE(Q602:T602,{1;2;3})))))</f>
        <v/>
      </c>
      <c r="V602" s="140" t="str">
        <f t="shared" si="132"/>
        <v/>
      </c>
      <c r="W602" s="17"/>
      <c r="X602" s="140" t="str">
        <f t="shared" si="133"/>
        <v/>
      </c>
      <c r="Y602" s="21"/>
      <c r="Z602" s="26" t="str">
        <f t="shared" si="126"/>
        <v/>
      </c>
      <c r="AA602" s="27" t="str">
        <f t="shared" si="127"/>
        <v/>
      </c>
      <c r="AB602" s="27" t="str">
        <f t="shared" si="128"/>
        <v/>
      </c>
      <c r="AC602" s="25" t="str">
        <f t="shared" si="134"/>
        <v/>
      </c>
      <c r="AD602" s="19" t="str">
        <f t="shared" si="135"/>
        <v/>
      </c>
      <c r="AE602" s="142" t="str">
        <f t="shared" si="136"/>
        <v/>
      </c>
      <c r="AF602" s="28" t="str">
        <f t="shared" si="137"/>
        <v/>
      </c>
      <c r="AG602" s="29" t="str">
        <f t="shared" si="138"/>
        <v/>
      </c>
      <c r="AH602" s="30" t="str">
        <f t="shared" si="139"/>
        <v/>
      </c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  <c r="AV602" s="6"/>
      <c r="AW602" s="6"/>
    </row>
    <row r="603" spans="2:49" ht="18" customHeight="1" x14ac:dyDescent="0.2">
      <c r="B603" s="106">
        <v>592</v>
      </c>
      <c r="C603" s="153"/>
      <c r="D603" s="184"/>
      <c r="E603" s="184"/>
      <c r="F603" s="184"/>
      <c r="G603" s="165" t="str">
        <f t="shared" si="129"/>
        <v/>
      </c>
      <c r="H603" s="48"/>
      <c r="I603" s="17"/>
      <c r="J603" s="140" t="str">
        <f t="shared" si="130"/>
        <v/>
      </c>
      <c r="K603" s="112"/>
      <c r="L603" s="114"/>
      <c r="M603" s="114"/>
      <c r="N603" s="114"/>
      <c r="O603" s="18" t="str" cm="1">
        <f t="array" ref="O603">IF(K603="","",IF($O$11="Bester",LARGE(K603:N603,1),IF(AND(M603="",N603=""),"",SUM(LARGE(K603:N603,{1;2;3})))))</f>
        <v/>
      </c>
      <c r="P603" s="140" t="str">
        <f t="shared" si="131"/>
        <v/>
      </c>
      <c r="Q603" s="112"/>
      <c r="R603" s="114"/>
      <c r="S603" s="114"/>
      <c r="T603" s="114"/>
      <c r="U603" s="19" t="str" cm="1">
        <f t="array" ref="U603">IF(Q603="","",IF($U$11="Bester",LARGE(Q603:T603,1),IF(AND(S603="",T603=""),"",SUM(LARGE(Q603:T603,{1;2;3})))))</f>
        <v/>
      </c>
      <c r="V603" s="140" t="str">
        <f t="shared" si="132"/>
        <v/>
      </c>
      <c r="W603" s="17"/>
      <c r="X603" s="140" t="str">
        <f t="shared" si="133"/>
        <v/>
      </c>
      <c r="Y603" s="21"/>
      <c r="Z603" s="26" t="str">
        <f t="shared" si="126"/>
        <v/>
      </c>
      <c r="AA603" s="27" t="str">
        <f t="shared" si="127"/>
        <v/>
      </c>
      <c r="AB603" s="27" t="str">
        <f t="shared" si="128"/>
        <v/>
      </c>
      <c r="AC603" s="25" t="str">
        <f t="shared" si="134"/>
        <v/>
      </c>
      <c r="AD603" s="19" t="str">
        <f t="shared" si="135"/>
        <v/>
      </c>
      <c r="AE603" s="142" t="str">
        <f t="shared" si="136"/>
        <v/>
      </c>
      <c r="AF603" s="28" t="str">
        <f t="shared" si="137"/>
        <v/>
      </c>
      <c r="AG603" s="29" t="str">
        <f t="shared" si="138"/>
        <v/>
      </c>
      <c r="AH603" s="30" t="str">
        <f t="shared" si="139"/>
        <v/>
      </c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  <c r="AV603" s="6"/>
      <c r="AW603" s="6"/>
    </row>
    <row r="604" spans="2:49" ht="18" customHeight="1" x14ac:dyDescent="0.2">
      <c r="B604" s="106">
        <v>593</v>
      </c>
      <c r="C604" s="153"/>
      <c r="D604" s="184"/>
      <c r="E604" s="184"/>
      <c r="F604" s="184"/>
      <c r="G604" s="165" t="str">
        <f t="shared" si="129"/>
        <v/>
      </c>
      <c r="H604" s="48"/>
      <c r="I604" s="17"/>
      <c r="J604" s="140" t="str">
        <f t="shared" si="130"/>
        <v/>
      </c>
      <c r="K604" s="112"/>
      <c r="L604" s="114"/>
      <c r="M604" s="114"/>
      <c r="N604" s="114"/>
      <c r="O604" s="18" t="str" cm="1">
        <f t="array" ref="O604">IF(K604="","",IF($O$11="Bester",LARGE(K604:N604,1),IF(AND(M604="",N604=""),"",SUM(LARGE(K604:N604,{1;2;3})))))</f>
        <v/>
      </c>
      <c r="P604" s="140" t="str">
        <f t="shared" si="131"/>
        <v/>
      </c>
      <c r="Q604" s="112"/>
      <c r="R604" s="114"/>
      <c r="S604" s="114"/>
      <c r="T604" s="114"/>
      <c r="U604" s="19" t="str" cm="1">
        <f t="array" ref="U604">IF(Q604="","",IF($U$11="Bester",LARGE(Q604:T604,1),IF(AND(S604="",T604=""),"",SUM(LARGE(Q604:T604,{1;2;3})))))</f>
        <v/>
      </c>
      <c r="V604" s="140" t="str">
        <f t="shared" si="132"/>
        <v/>
      </c>
      <c r="W604" s="17"/>
      <c r="X604" s="140" t="str">
        <f t="shared" si="133"/>
        <v/>
      </c>
      <c r="Y604" s="21"/>
      <c r="Z604" s="26" t="str">
        <f t="shared" si="126"/>
        <v/>
      </c>
      <c r="AA604" s="27" t="str">
        <f t="shared" si="127"/>
        <v/>
      </c>
      <c r="AB604" s="27" t="str">
        <f t="shared" si="128"/>
        <v/>
      </c>
      <c r="AC604" s="25" t="str">
        <f t="shared" si="134"/>
        <v/>
      </c>
      <c r="AD604" s="19" t="str">
        <f t="shared" si="135"/>
        <v/>
      </c>
      <c r="AE604" s="142" t="str">
        <f t="shared" si="136"/>
        <v/>
      </c>
      <c r="AF604" s="28" t="str">
        <f t="shared" si="137"/>
        <v/>
      </c>
      <c r="AG604" s="29" t="str">
        <f t="shared" si="138"/>
        <v/>
      </c>
      <c r="AH604" s="30" t="str">
        <f t="shared" si="139"/>
        <v/>
      </c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  <c r="AV604" s="6"/>
      <c r="AW604" s="6"/>
    </row>
    <row r="605" spans="2:49" ht="18" customHeight="1" x14ac:dyDescent="0.2">
      <c r="B605" s="106">
        <v>594</v>
      </c>
      <c r="C605" s="153"/>
      <c r="D605" s="184"/>
      <c r="E605" s="184"/>
      <c r="F605" s="184"/>
      <c r="G605" s="165" t="str">
        <f t="shared" si="129"/>
        <v/>
      </c>
      <c r="H605" s="48"/>
      <c r="I605" s="17"/>
      <c r="J605" s="140" t="str">
        <f t="shared" si="130"/>
        <v/>
      </c>
      <c r="K605" s="112"/>
      <c r="L605" s="114"/>
      <c r="M605" s="114"/>
      <c r="N605" s="114"/>
      <c r="O605" s="18" t="str" cm="1">
        <f t="array" ref="O605">IF(K605="","",IF($O$11="Bester",LARGE(K605:N605,1),IF(AND(M605="",N605=""),"",SUM(LARGE(K605:N605,{1;2;3})))))</f>
        <v/>
      </c>
      <c r="P605" s="140" t="str">
        <f t="shared" si="131"/>
        <v/>
      </c>
      <c r="Q605" s="112"/>
      <c r="R605" s="114"/>
      <c r="S605" s="114"/>
      <c r="T605" s="114"/>
      <c r="U605" s="19" t="str" cm="1">
        <f t="array" ref="U605">IF(Q605="","",IF($U$11="Bester",LARGE(Q605:T605,1),IF(AND(S605="",T605=""),"",SUM(LARGE(Q605:T605,{1;2;3})))))</f>
        <v/>
      </c>
      <c r="V605" s="140" t="str">
        <f t="shared" si="132"/>
        <v/>
      </c>
      <c r="W605" s="17"/>
      <c r="X605" s="140" t="str">
        <f t="shared" si="133"/>
        <v/>
      </c>
      <c r="Y605" s="21"/>
      <c r="Z605" s="26" t="str">
        <f t="shared" si="126"/>
        <v/>
      </c>
      <c r="AA605" s="27" t="str">
        <f t="shared" si="127"/>
        <v/>
      </c>
      <c r="AB605" s="27" t="str">
        <f t="shared" si="128"/>
        <v/>
      </c>
      <c r="AC605" s="25" t="str">
        <f t="shared" si="134"/>
        <v/>
      </c>
      <c r="AD605" s="19" t="str">
        <f t="shared" si="135"/>
        <v/>
      </c>
      <c r="AE605" s="142" t="str">
        <f t="shared" si="136"/>
        <v/>
      </c>
      <c r="AF605" s="28" t="str">
        <f t="shared" si="137"/>
        <v/>
      </c>
      <c r="AG605" s="29" t="str">
        <f t="shared" si="138"/>
        <v/>
      </c>
      <c r="AH605" s="30" t="str">
        <f t="shared" si="139"/>
        <v/>
      </c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  <c r="AV605" s="6"/>
      <c r="AW605" s="6"/>
    </row>
    <row r="606" spans="2:49" ht="18" customHeight="1" x14ac:dyDescent="0.2">
      <c r="B606" s="106">
        <v>595</v>
      </c>
      <c r="C606" s="153"/>
      <c r="D606" s="184"/>
      <c r="E606" s="184"/>
      <c r="F606" s="184"/>
      <c r="G606" s="165" t="str">
        <f t="shared" si="129"/>
        <v/>
      </c>
      <c r="H606" s="48"/>
      <c r="I606" s="17"/>
      <c r="J606" s="140" t="str">
        <f t="shared" si="130"/>
        <v/>
      </c>
      <c r="K606" s="112"/>
      <c r="L606" s="114"/>
      <c r="M606" s="114"/>
      <c r="N606" s="114"/>
      <c r="O606" s="18" t="str" cm="1">
        <f t="array" ref="O606">IF(K606="","",IF($O$11="Bester",LARGE(K606:N606,1),IF(AND(M606="",N606=""),"",SUM(LARGE(K606:N606,{1;2;3})))))</f>
        <v/>
      </c>
      <c r="P606" s="140" t="str">
        <f t="shared" si="131"/>
        <v/>
      </c>
      <c r="Q606" s="112"/>
      <c r="R606" s="114"/>
      <c r="S606" s="114"/>
      <c r="T606" s="114"/>
      <c r="U606" s="19" t="str" cm="1">
        <f t="array" ref="U606">IF(Q606="","",IF($U$11="Bester",LARGE(Q606:T606,1),IF(AND(S606="",T606=""),"",SUM(LARGE(Q606:T606,{1;2;3})))))</f>
        <v/>
      </c>
      <c r="V606" s="140" t="str">
        <f t="shared" si="132"/>
        <v/>
      </c>
      <c r="W606" s="17"/>
      <c r="X606" s="140" t="str">
        <f t="shared" si="133"/>
        <v/>
      </c>
      <c r="Y606" s="21"/>
      <c r="Z606" s="26" t="str">
        <f t="shared" si="126"/>
        <v/>
      </c>
      <c r="AA606" s="27" t="str">
        <f t="shared" si="127"/>
        <v/>
      </c>
      <c r="AB606" s="27" t="str">
        <f t="shared" si="128"/>
        <v/>
      </c>
      <c r="AC606" s="25" t="str">
        <f t="shared" si="134"/>
        <v/>
      </c>
      <c r="AD606" s="19" t="str">
        <f t="shared" si="135"/>
        <v/>
      </c>
      <c r="AE606" s="142" t="str">
        <f t="shared" si="136"/>
        <v/>
      </c>
      <c r="AF606" s="28" t="str">
        <f t="shared" si="137"/>
        <v/>
      </c>
      <c r="AG606" s="29" t="str">
        <f t="shared" si="138"/>
        <v/>
      </c>
      <c r="AH606" s="30" t="str">
        <f t="shared" si="139"/>
        <v/>
      </c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  <c r="AV606" s="6"/>
      <c r="AW606" s="6"/>
    </row>
    <row r="607" spans="2:49" ht="18" customHeight="1" x14ac:dyDescent="0.2">
      <c r="B607" s="106">
        <v>596</v>
      </c>
      <c r="C607" s="153"/>
      <c r="D607" s="184"/>
      <c r="E607" s="184"/>
      <c r="F607" s="184"/>
      <c r="G607" s="165" t="str">
        <f t="shared" si="129"/>
        <v/>
      </c>
      <c r="H607" s="48"/>
      <c r="I607" s="17"/>
      <c r="J607" s="140" t="str">
        <f t="shared" si="130"/>
        <v/>
      </c>
      <c r="K607" s="112"/>
      <c r="L607" s="114"/>
      <c r="M607" s="114"/>
      <c r="N607" s="114"/>
      <c r="O607" s="18" t="str" cm="1">
        <f t="array" ref="O607">IF(K607="","",IF($O$11="Bester",LARGE(K607:N607,1),IF(AND(M607="",N607=""),"",SUM(LARGE(K607:N607,{1;2;3})))))</f>
        <v/>
      </c>
      <c r="P607" s="140" t="str">
        <f t="shared" si="131"/>
        <v/>
      </c>
      <c r="Q607" s="112"/>
      <c r="R607" s="114"/>
      <c r="S607" s="114"/>
      <c r="T607" s="114"/>
      <c r="U607" s="19" t="str" cm="1">
        <f t="array" ref="U607">IF(Q607="","",IF($U$11="Bester",LARGE(Q607:T607,1),IF(AND(S607="",T607=""),"",SUM(LARGE(Q607:T607,{1;2;3})))))</f>
        <v/>
      </c>
      <c r="V607" s="140" t="str">
        <f t="shared" si="132"/>
        <v/>
      </c>
      <c r="W607" s="17"/>
      <c r="X607" s="140" t="str">
        <f t="shared" si="133"/>
        <v/>
      </c>
      <c r="Y607" s="21"/>
      <c r="Z607" s="26" t="str">
        <f t="shared" si="126"/>
        <v/>
      </c>
      <c r="AA607" s="27" t="str">
        <f t="shared" si="127"/>
        <v/>
      </c>
      <c r="AB607" s="27" t="str">
        <f t="shared" si="128"/>
        <v/>
      </c>
      <c r="AC607" s="25" t="str">
        <f t="shared" si="134"/>
        <v/>
      </c>
      <c r="AD607" s="19" t="str">
        <f t="shared" si="135"/>
        <v/>
      </c>
      <c r="AE607" s="142" t="str">
        <f t="shared" si="136"/>
        <v/>
      </c>
      <c r="AF607" s="28" t="str">
        <f t="shared" si="137"/>
        <v/>
      </c>
      <c r="AG607" s="29" t="str">
        <f t="shared" si="138"/>
        <v/>
      </c>
      <c r="AH607" s="30" t="str">
        <f t="shared" si="139"/>
        <v/>
      </c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  <c r="AV607" s="6"/>
      <c r="AW607" s="6"/>
    </row>
    <row r="608" spans="2:49" ht="18" customHeight="1" x14ac:dyDescent="0.2">
      <c r="B608" s="106">
        <v>597</v>
      </c>
      <c r="C608" s="153"/>
      <c r="D608" s="184"/>
      <c r="E608" s="184"/>
      <c r="F608" s="184"/>
      <c r="G608" s="165" t="str">
        <f t="shared" si="129"/>
        <v/>
      </c>
      <c r="H608" s="48"/>
      <c r="I608" s="17"/>
      <c r="J608" s="140" t="str">
        <f t="shared" si="130"/>
        <v/>
      </c>
      <c r="K608" s="112"/>
      <c r="L608" s="114"/>
      <c r="M608" s="114"/>
      <c r="N608" s="114"/>
      <c r="O608" s="18" t="str" cm="1">
        <f t="array" ref="O608">IF(K608="","",IF($O$11="Bester",LARGE(K608:N608,1),IF(AND(M608="",N608=""),"",SUM(LARGE(K608:N608,{1;2;3})))))</f>
        <v/>
      </c>
      <c r="P608" s="140" t="str">
        <f t="shared" si="131"/>
        <v/>
      </c>
      <c r="Q608" s="112"/>
      <c r="R608" s="114"/>
      <c r="S608" s="114"/>
      <c r="T608" s="114"/>
      <c r="U608" s="19" t="str" cm="1">
        <f t="array" ref="U608">IF(Q608="","",IF($U$11="Bester",LARGE(Q608:T608,1),IF(AND(S608="",T608=""),"",SUM(LARGE(Q608:T608,{1;2;3})))))</f>
        <v/>
      </c>
      <c r="V608" s="140" t="str">
        <f t="shared" si="132"/>
        <v/>
      </c>
      <c r="W608" s="17"/>
      <c r="X608" s="140" t="str">
        <f t="shared" si="133"/>
        <v/>
      </c>
      <c r="Y608" s="21"/>
      <c r="Z608" s="26" t="str">
        <f t="shared" si="126"/>
        <v/>
      </c>
      <c r="AA608" s="27" t="str">
        <f t="shared" si="127"/>
        <v/>
      </c>
      <c r="AB608" s="27" t="str">
        <f t="shared" si="128"/>
        <v/>
      </c>
      <c r="AC608" s="25" t="str">
        <f t="shared" si="134"/>
        <v/>
      </c>
      <c r="AD608" s="19" t="str">
        <f t="shared" si="135"/>
        <v/>
      </c>
      <c r="AE608" s="142" t="str">
        <f t="shared" si="136"/>
        <v/>
      </c>
      <c r="AF608" s="28" t="str">
        <f t="shared" si="137"/>
        <v/>
      </c>
      <c r="AG608" s="29" t="str">
        <f t="shared" si="138"/>
        <v/>
      </c>
      <c r="AH608" s="30" t="str">
        <f t="shared" si="139"/>
        <v/>
      </c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  <c r="AV608" s="6"/>
      <c r="AW608" s="6"/>
    </row>
    <row r="609" spans="36:49" x14ac:dyDescent="0.2"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  <c r="AV609" s="6"/>
      <c r="AW609" s="6"/>
    </row>
    <row r="610" spans="36:49" x14ac:dyDescent="0.2"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  <c r="AV610" s="6"/>
      <c r="AW610" s="6"/>
    </row>
    <row r="611" spans="36:49" x14ac:dyDescent="0.2"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  <c r="AV611" s="6"/>
      <c r="AW611" s="6"/>
    </row>
    <row r="612" spans="36:49" x14ac:dyDescent="0.2"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  <c r="AV612" s="6"/>
      <c r="AW612" s="6"/>
    </row>
    <row r="613" spans="36:49" x14ac:dyDescent="0.2"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  <c r="AV613" s="6"/>
      <c r="AW613" s="6"/>
    </row>
    <row r="614" spans="36:49" x14ac:dyDescent="0.2"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  <c r="AV614" s="6"/>
      <c r="AW614" s="6"/>
    </row>
    <row r="615" spans="36:49" x14ac:dyDescent="0.2"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  <c r="AV615" s="6"/>
      <c r="AW615" s="6"/>
    </row>
    <row r="616" spans="36:49" x14ac:dyDescent="0.2"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  <c r="AV616" s="6"/>
      <c r="AW616" s="6"/>
    </row>
    <row r="617" spans="36:49" x14ac:dyDescent="0.2"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  <c r="AV617" s="6"/>
      <c r="AW617" s="6"/>
    </row>
  </sheetData>
  <sheetProtection algorithmName="SHA-512" hashValue="No765agsBTiyJhyPgKompF6kyCNisKn2Vbta3cCaXkPEELVFs/TV5eDXLH9rLXSXPK0ZM1Za1JrLBy4RCpUQ/g==" saltValue="44lS2GZoUvwlay5UzxuXPA==" spinCount="100000" sheet="1" formatCells="0" selectLockedCells="1" sort="0" autoFilter="0"/>
  <mergeCells count="9">
    <mergeCell ref="AF10:AH10"/>
    <mergeCell ref="D1:E1"/>
    <mergeCell ref="J1:AA1"/>
    <mergeCell ref="I10:J10"/>
    <mergeCell ref="K10:P10"/>
    <mergeCell ref="Q10:V10"/>
    <mergeCell ref="W10:X10"/>
    <mergeCell ref="Z10:AE10"/>
    <mergeCell ref="F10:G10"/>
  </mergeCells>
  <phoneticPr fontId="16" type="noConversion"/>
  <dataValidations count="1">
    <dataValidation allowBlank="1" showInputMessage="1" showErrorMessage="1" promptTitle="Hinweis" prompt="Jahrgangsstufe bitte im Blatt &quot;Auswertung Mädchen&quot; auswählen!" sqref="E10" xr:uid="{7FFBE29A-984E-2845-AC60-31F8621C9D58}"/>
  </dataValidation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&amp;CSeite &amp;P</oddFooter>
  </headerFooter>
  <drawing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promptTitle="Hinweis:" prompt="Bei den meisten Sprungübungen werden die besten 3 von 4 Versuchen addiert (3 Beste). Bei den Übungen &quot;Kleine Sprünge&quot; und &quot;Wechselsprünge&quot; gibt es nur zwei Versuche, von denen der Bessere gewertet wird (Bester)." xr:uid="{ECA7E563-717F-C84B-931A-84271CCAE3A7}">
          <x14:formula1>
            <xm:f>Tabelle2!$C$1:$C$2</xm:f>
          </x14:formula1>
          <xm:sqref>O11</xm:sqref>
        </x14:dataValidation>
        <x14:dataValidation type="list" showInputMessage="1" showErrorMessage="1" promptTitle="Hinweis:" prompt="Auswahl: &quot;Zeit&quot; oder &quot;Punkte&quot;!_x000a_Zeiteingabe: Sekunden mit Komma und Zehntel (Bsp.: 12,0)" xr:uid="{ECBB8FD8-C411-3540-829F-F98EDFE95B4F}">
          <x14:formula1>
            <xm:f>Tabelle2!$A$1:$A$2</xm:f>
          </x14:formula1>
          <xm:sqref>I11</xm:sqref>
        </x14:dataValidation>
        <x14:dataValidation type="list" allowBlank="1" showInputMessage="1" showErrorMessage="1" promptTitle="Hinweis:" prompt="Auswahl: &quot;Zeit&quot; oder &quot;Punkte&quot;_x000a__x000a_Zeiteingabe: Minuten:Sekunden,Zehntel (Bsp.: 02:34,7)" xr:uid="{22F73066-D9FC-6A49-BF48-D62B67B940C2}">
          <x14:formula1>
            <xm:f>Tabelle2!$A$1:$A$2</xm:f>
          </x14:formula1>
          <xm:sqref>W11</xm:sqref>
        </x14:dataValidation>
        <x14:dataValidation type="list" allowBlank="1" showInputMessage="1" showErrorMessage="1" promptTitle="Hinweis:" prompt="Bei den meisten Übungen werden die besten 3 von 4 Versuchen addiert (3 Beste). Wenn es weniger Versuche gibt, kann auch nur der Beste gewertet werden (Bester)." xr:uid="{21B955ED-9669-7844-A645-4DF2D9D70430}">
          <x14:formula1>
            <xm:f>Tabelle2!$C$1:$C$2</xm:f>
          </x14:formula1>
          <xm:sqref>U11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B69C7-2358-754B-88F6-01297E58488A}">
  <dimension ref="A1:AI201"/>
  <sheetViews>
    <sheetView workbookViewId="0">
      <selection activeCell="C8" sqref="C8"/>
    </sheetView>
  </sheetViews>
  <sheetFormatPr baseColWidth="10" defaultRowHeight="15" x14ac:dyDescent="0.2"/>
  <cols>
    <col min="1" max="35" width="21.5" style="177" customWidth="1"/>
    <col min="36" max="16384" width="10.83203125" style="177"/>
  </cols>
  <sheetData>
    <row r="1" spans="1:35" x14ac:dyDescent="0.2">
      <c r="A1" s="176" t="s">
        <v>73</v>
      </c>
      <c r="B1" s="176" t="s">
        <v>74</v>
      </c>
      <c r="C1" s="176" t="s">
        <v>75</v>
      </c>
      <c r="D1" s="176" t="s">
        <v>76</v>
      </c>
      <c r="E1" s="176" t="s">
        <v>77</v>
      </c>
      <c r="F1" s="176"/>
      <c r="G1" s="176"/>
      <c r="H1" s="176"/>
      <c r="I1" s="176"/>
      <c r="J1" s="176"/>
      <c r="K1" s="176"/>
      <c r="L1" s="176"/>
      <c r="M1" s="176"/>
      <c r="N1" s="176"/>
      <c r="O1" s="176"/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176"/>
      <c r="AD1" s="176"/>
      <c r="AE1" s="176"/>
      <c r="AF1" s="176"/>
      <c r="AG1" s="176"/>
      <c r="AH1" s="176"/>
      <c r="AI1" s="176"/>
    </row>
    <row r="2" spans="1:35" x14ac:dyDescent="0.2">
      <c r="A2" s="178" t="s">
        <v>78</v>
      </c>
      <c r="B2" s="178" t="s">
        <v>79</v>
      </c>
      <c r="C2" s="178" t="s">
        <v>80</v>
      </c>
      <c r="D2" s="178" t="s">
        <v>81</v>
      </c>
      <c r="E2" s="178" t="s">
        <v>82</v>
      </c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</row>
    <row r="3" spans="1:35" x14ac:dyDescent="0.2">
      <c r="A3" s="178" t="s">
        <v>83</v>
      </c>
      <c r="B3" s="178" t="s">
        <v>84</v>
      </c>
      <c r="C3" s="178" t="s">
        <v>80</v>
      </c>
      <c r="D3" s="178" t="s">
        <v>81</v>
      </c>
      <c r="E3" s="178" t="s">
        <v>82</v>
      </c>
      <c r="F3" s="178"/>
      <c r="G3" s="178"/>
      <c r="H3" s="178"/>
      <c r="I3" s="178"/>
      <c r="J3" s="178"/>
      <c r="K3" s="178"/>
      <c r="L3" s="178"/>
      <c r="M3" s="178"/>
      <c r="N3" s="178"/>
      <c r="O3" s="178"/>
      <c r="P3" s="178"/>
      <c r="Q3" s="178"/>
      <c r="R3" s="178"/>
      <c r="S3" s="178"/>
      <c r="T3" s="178"/>
      <c r="U3" s="178"/>
      <c r="V3" s="178"/>
      <c r="W3" s="178"/>
      <c r="X3" s="178"/>
      <c r="Y3" s="178"/>
      <c r="Z3" s="178"/>
      <c r="AA3" s="178"/>
      <c r="AB3" s="178"/>
      <c r="AC3" s="178"/>
      <c r="AD3" s="178"/>
      <c r="AE3" s="178"/>
      <c r="AF3" s="178"/>
      <c r="AG3" s="178"/>
      <c r="AH3" s="178"/>
      <c r="AI3" s="178"/>
    </row>
    <row r="4" spans="1:35" x14ac:dyDescent="0.2">
      <c r="A4" s="178" t="s">
        <v>85</v>
      </c>
      <c r="B4" s="178" t="s">
        <v>86</v>
      </c>
      <c r="C4" s="178" t="s">
        <v>80</v>
      </c>
      <c r="D4" s="178" t="s">
        <v>81</v>
      </c>
      <c r="E4" s="178" t="s">
        <v>82</v>
      </c>
      <c r="F4" s="178"/>
      <c r="G4" s="178"/>
      <c r="H4" s="178"/>
      <c r="I4" s="178"/>
      <c r="J4" s="178"/>
      <c r="K4" s="178"/>
      <c r="L4" s="178"/>
      <c r="M4" s="178"/>
      <c r="N4" s="178"/>
      <c r="O4" s="178"/>
      <c r="P4" s="178"/>
      <c r="Q4" s="178"/>
      <c r="R4" s="178"/>
      <c r="S4" s="178"/>
      <c r="T4" s="178"/>
      <c r="U4" s="178"/>
      <c r="V4" s="178"/>
      <c r="W4" s="178"/>
      <c r="X4" s="178"/>
      <c r="Y4" s="178"/>
      <c r="Z4" s="178"/>
      <c r="AA4" s="178"/>
      <c r="AB4" s="178"/>
      <c r="AC4" s="178"/>
      <c r="AD4" s="178"/>
      <c r="AE4" s="178"/>
      <c r="AF4" s="178"/>
      <c r="AG4" s="178"/>
      <c r="AH4" s="178"/>
      <c r="AI4" s="178"/>
    </row>
    <row r="5" spans="1:35" x14ac:dyDescent="0.2">
      <c r="A5" s="178" t="s">
        <v>87</v>
      </c>
      <c r="B5" s="178" t="s">
        <v>88</v>
      </c>
      <c r="C5" s="178" t="s">
        <v>80</v>
      </c>
      <c r="D5" s="178" t="s">
        <v>81</v>
      </c>
      <c r="E5" s="178" t="s">
        <v>82</v>
      </c>
      <c r="F5" s="178"/>
      <c r="G5" s="178"/>
      <c r="H5" s="178"/>
      <c r="I5" s="178"/>
      <c r="J5" s="178"/>
      <c r="K5" s="178"/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</row>
    <row r="6" spans="1:35" x14ac:dyDescent="0.2">
      <c r="A6" s="178" t="s">
        <v>89</v>
      </c>
      <c r="B6" s="178" t="s">
        <v>90</v>
      </c>
      <c r="C6" s="178" t="s">
        <v>80</v>
      </c>
      <c r="D6" s="178" t="s">
        <v>81</v>
      </c>
      <c r="E6" s="178" t="s">
        <v>82</v>
      </c>
      <c r="F6" s="178"/>
      <c r="G6" s="178"/>
      <c r="H6" s="178"/>
      <c r="I6" s="178"/>
      <c r="J6" s="178"/>
      <c r="K6" s="178"/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</row>
    <row r="7" spans="1:35" x14ac:dyDescent="0.2">
      <c r="A7" s="178" t="s">
        <v>91</v>
      </c>
      <c r="B7" s="178" t="s">
        <v>84</v>
      </c>
      <c r="C7" s="178" t="s">
        <v>92</v>
      </c>
      <c r="D7" s="178" t="s">
        <v>81</v>
      </c>
      <c r="E7" s="178" t="s">
        <v>82</v>
      </c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</row>
    <row r="8" spans="1:35" x14ac:dyDescent="0.2">
      <c r="A8" s="178" t="s">
        <v>93</v>
      </c>
      <c r="B8" s="178" t="s">
        <v>94</v>
      </c>
      <c r="C8" s="178" t="s">
        <v>92</v>
      </c>
      <c r="D8" s="178" t="s">
        <v>81</v>
      </c>
      <c r="E8" s="178" t="s">
        <v>82</v>
      </c>
      <c r="F8" s="178"/>
      <c r="G8" s="178"/>
      <c r="H8" s="178"/>
      <c r="I8" s="178"/>
      <c r="J8" s="178"/>
      <c r="K8" s="178"/>
      <c r="L8" s="178"/>
      <c r="M8" s="178"/>
      <c r="N8" s="178"/>
      <c r="O8" s="178"/>
      <c r="P8" s="178"/>
      <c r="Q8" s="178"/>
      <c r="R8" s="178"/>
      <c r="S8" s="178"/>
      <c r="T8" s="178"/>
      <c r="U8" s="178"/>
      <c r="V8" s="178"/>
      <c r="W8" s="178"/>
      <c r="X8" s="178"/>
      <c r="Y8" s="178"/>
      <c r="Z8" s="178"/>
      <c r="AA8" s="178"/>
      <c r="AB8" s="178"/>
      <c r="AC8" s="178"/>
      <c r="AD8" s="178"/>
      <c r="AE8" s="178"/>
      <c r="AF8" s="178"/>
      <c r="AG8" s="178"/>
      <c r="AH8" s="178"/>
      <c r="AI8" s="178"/>
    </row>
    <row r="9" spans="1:35" x14ac:dyDescent="0.2">
      <c r="A9" s="178" t="s">
        <v>95</v>
      </c>
      <c r="B9" s="178" t="s">
        <v>96</v>
      </c>
      <c r="C9" s="178" t="s">
        <v>92</v>
      </c>
      <c r="D9" s="178" t="s">
        <v>81</v>
      </c>
      <c r="E9" s="178" t="s">
        <v>82</v>
      </c>
      <c r="F9" s="178"/>
      <c r="G9" s="178"/>
      <c r="H9" s="178"/>
      <c r="I9" s="178"/>
      <c r="J9" s="178"/>
      <c r="K9" s="178"/>
      <c r="L9" s="178"/>
      <c r="M9" s="178"/>
      <c r="N9" s="178"/>
      <c r="O9" s="178"/>
      <c r="P9" s="178"/>
      <c r="Q9" s="178"/>
      <c r="R9" s="178"/>
      <c r="S9" s="178"/>
      <c r="T9" s="178"/>
      <c r="U9" s="178"/>
      <c r="V9" s="178"/>
      <c r="W9" s="178"/>
      <c r="X9" s="178"/>
      <c r="Y9" s="178"/>
      <c r="Z9" s="178"/>
      <c r="AA9" s="178"/>
      <c r="AB9" s="178"/>
      <c r="AC9" s="178"/>
      <c r="AD9" s="178"/>
      <c r="AE9" s="178"/>
      <c r="AF9" s="178"/>
      <c r="AG9" s="178"/>
      <c r="AH9" s="178"/>
      <c r="AI9" s="178"/>
    </row>
    <row r="10" spans="1:35" x14ac:dyDescent="0.2">
      <c r="A10" s="178" t="s">
        <v>97</v>
      </c>
      <c r="B10" s="178" t="s">
        <v>90</v>
      </c>
      <c r="C10" s="178" t="s">
        <v>92</v>
      </c>
      <c r="D10" s="178" t="s">
        <v>81</v>
      </c>
      <c r="E10" s="178" t="s">
        <v>82</v>
      </c>
      <c r="F10" s="178"/>
      <c r="G10" s="178"/>
      <c r="H10" s="178"/>
      <c r="I10" s="178"/>
      <c r="J10" s="178"/>
      <c r="K10" s="178"/>
      <c r="L10" s="178"/>
      <c r="M10" s="178"/>
      <c r="N10" s="178"/>
      <c r="O10" s="178"/>
      <c r="P10" s="178"/>
      <c r="Q10" s="178"/>
      <c r="R10" s="178"/>
      <c r="S10" s="178"/>
      <c r="T10" s="178"/>
      <c r="U10" s="178"/>
      <c r="V10" s="178"/>
      <c r="W10" s="178"/>
      <c r="X10" s="178"/>
      <c r="Y10" s="178"/>
      <c r="Z10" s="178"/>
      <c r="AA10" s="178"/>
      <c r="AB10" s="178"/>
      <c r="AC10" s="178"/>
      <c r="AD10" s="178"/>
      <c r="AE10" s="178"/>
      <c r="AF10" s="178"/>
      <c r="AG10" s="178"/>
      <c r="AH10" s="178"/>
      <c r="AI10" s="178"/>
    </row>
    <row r="11" spans="1:35" x14ac:dyDescent="0.2">
      <c r="A11" s="178" t="s">
        <v>98</v>
      </c>
      <c r="B11" s="178" t="s">
        <v>99</v>
      </c>
      <c r="C11" s="178" t="s">
        <v>80</v>
      </c>
      <c r="D11" s="178" t="s">
        <v>81</v>
      </c>
      <c r="E11" s="178" t="s">
        <v>82</v>
      </c>
      <c r="F11" s="178"/>
      <c r="G11" s="178"/>
      <c r="H11" s="178"/>
      <c r="I11" s="178"/>
      <c r="J11" s="178"/>
      <c r="K11" s="178"/>
      <c r="L11" s="178"/>
      <c r="M11" s="178"/>
      <c r="N11" s="178"/>
      <c r="O11" s="178"/>
      <c r="P11" s="178"/>
      <c r="Q11" s="178"/>
      <c r="R11" s="178"/>
      <c r="S11" s="178"/>
      <c r="T11" s="178"/>
      <c r="U11" s="178"/>
      <c r="V11" s="178"/>
      <c r="X11" s="178"/>
      <c r="Y11" s="178"/>
      <c r="Z11" s="178"/>
      <c r="AA11" s="178"/>
      <c r="AB11" s="178"/>
      <c r="AC11" s="178"/>
      <c r="AD11" s="178"/>
      <c r="AE11" s="178"/>
      <c r="AF11" s="178"/>
      <c r="AG11" s="178"/>
      <c r="AH11" s="178"/>
      <c r="AI11" s="178"/>
    </row>
    <row r="12" spans="1:35" x14ac:dyDescent="0.2">
      <c r="A12" s="178" t="s">
        <v>100</v>
      </c>
      <c r="B12" s="178" t="s">
        <v>101</v>
      </c>
      <c r="C12" s="178" t="s">
        <v>92</v>
      </c>
      <c r="D12" s="178" t="s">
        <v>81</v>
      </c>
      <c r="E12" s="178" t="s">
        <v>82</v>
      </c>
      <c r="F12" s="178"/>
      <c r="G12" s="178"/>
      <c r="H12" s="178"/>
      <c r="I12" s="178"/>
      <c r="J12" s="178"/>
      <c r="K12" s="178"/>
      <c r="L12" s="178"/>
      <c r="M12" s="178"/>
      <c r="N12" s="178"/>
      <c r="O12" s="178"/>
      <c r="P12" s="178"/>
      <c r="Q12" s="178"/>
      <c r="R12" s="178"/>
      <c r="S12" s="178"/>
      <c r="T12" s="178"/>
      <c r="U12" s="178"/>
      <c r="V12" s="178"/>
      <c r="W12" s="178"/>
      <c r="X12" s="178"/>
      <c r="Y12" s="178"/>
      <c r="Z12" s="178"/>
      <c r="AA12" s="178"/>
      <c r="AB12" s="178"/>
      <c r="AC12" s="178"/>
      <c r="AD12" s="178"/>
      <c r="AE12" s="178"/>
      <c r="AF12" s="178"/>
      <c r="AG12" s="178"/>
      <c r="AH12" s="178"/>
      <c r="AI12" s="178"/>
    </row>
    <row r="13" spans="1:35" x14ac:dyDescent="0.2">
      <c r="A13" s="178" t="s">
        <v>102</v>
      </c>
      <c r="B13" s="178" t="s">
        <v>103</v>
      </c>
      <c r="C13" s="178" t="s">
        <v>80</v>
      </c>
      <c r="D13" s="178" t="s">
        <v>81</v>
      </c>
      <c r="E13" s="178" t="s">
        <v>82</v>
      </c>
      <c r="F13" s="178"/>
      <c r="G13" s="178"/>
      <c r="H13" s="178"/>
      <c r="I13" s="178"/>
      <c r="J13" s="178"/>
      <c r="K13" s="178"/>
      <c r="L13" s="178"/>
      <c r="M13" s="178"/>
      <c r="N13" s="178"/>
      <c r="O13" s="178"/>
      <c r="P13" s="178"/>
      <c r="Q13" s="178"/>
      <c r="R13" s="178"/>
      <c r="S13" s="178"/>
      <c r="T13" s="178"/>
      <c r="U13" s="178"/>
      <c r="V13" s="178"/>
      <c r="W13" s="178"/>
      <c r="X13" s="178"/>
      <c r="Y13" s="178"/>
      <c r="Z13" s="178"/>
      <c r="AA13" s="178"/>
      <c r="AB13" s="178"/>
      <c r="AC13" s="178"/>
      <c r="AD13" s="178"/>
      <c r="AE13" s="178"/>
      <c r="AF13" s="178"/>
      <c r="AG13" s="178"/>
      <c r="AH13" s="178"/>
      <c r="AI13" s="178"/>
    </row>
    <row r="14" spans="1:35" x14ac:dyDescent="0.2">
      <c r="A14" s="178" t="s">
        <v>102</v>
      </c>
      <c r="B14" s="178" t="s">
        <v>104</v>
      </c>
      <c r="C14" s="178" t="s">
        <v>92</v>
      </c>
      <c r="D14" s="178" t="s">
        <v>81</v>
      </c>
      <c r="E14" s="178" t="s">
        <v>82</v>
      </c>
      <c r="F14" s="178"/>
      <c r="G14" s="178"/>
      <c r="H14" s="178"/>
      <c r="I14" s="178"/>
      <c r="J14" s="178"/>
      <c r="K14" s="178"/>
      <c r="L14" s="178"/>
      <c r="M14" s="178"/>
      <c r="N14" s="178"/>
      <c r="O14" s="178"/>
      <c r="P14" s="178"/>
      <c r="Q14" s="178"/>
      <c r="R14" s="178"/>
      <c r="S14" s="178"/>
      <c r="T14" s="178"/>
      <c r="U14" s="178"/>
      <c r="V14" s="178"/>
      <c r="W14" s="178"/>
      <c r="X14" s="178"/>
      <c r="Y14" s="178"/>
      <c r="Z14" s="178"/>
      <c r="AA14" s="178"/>
      <c r="AB14" s="178"/>
      <c r="AC14" s="178"/>
      <c r="AD14" s="178"/>
      <c r="AE14" s="178"/>
      <c r="AF14" s="178"/>
      <c r="AG14" s="178"/>
      <c r="AH14" s="178"/>
      <c r="AI14" s="178"/>
    </row>
    <row r="15" spans="1:35" x14ac:dyDescent="0.2">
      <c r="A15" s="178" t="s">
        <v>105</v>
      </c>
      <c r="B15" s="178" t="s">
        <v>94</v>
      </c>
      <c r="C15" s="178" t="s">
        <v>80</v>
      </c>
      <c r="D15" s="178" t="s">
        <v>81</v>
      </c>
      <c r="E15" s="178" t="s">
        <v>82</v>
      </c>
      <c r="F15" s="178"/>
      <c r="G15" s="178"/>
      <c r="H15" s="178"/>
      <c r="I15" s="178"/>
      <c r="J15" s="178"/>
      <c r="K15" s="178"/>
      <c r="L15" s="178"/>
      <c r="M15" s="178"/>
      <c r="N15" s="178"/>
      <c r="O15" s="178"/>
      <c r="P15" s="178"/>
      <c r="Q15" s="178"/>
      <c r="R15" s="178"/>
      <c r="S15" s="178"/>
      <c r="T15" s="178"/>
      <c r="U15" s="178"/>
      <c r="V15" s="178"/>
      <c r="W15" s="178"/>
      <c r="X15" s="178"/>
      <c r="Y15" s="178"/>
      <c r="Z15" s="178"/>
      <c r="AA15" s="178"/>
      <c r="AB15" s="178"/>
      <c r="AC15" s="178"/>
      <c r="AD15" s="178"/>
      <c r="AE15" s="178"/>
      <c r="AF15" s="178"/>
      <c r="AG15" s="178"/>
      <c r="AH15" s="178"/>
      <c r="AI15" s="178"/>
    </row>
    <row r="16" spans="1:35" x14ac:dyDescent="0.2">
      <c r="A16" s="178" t="s">
        <v>105</v>
      </c>
      <c r="B16" s="178" t="s">
        <v>84</v>
      </c>
      <c r="C16" s="178" t="s">
        <v>80</v>
      </c>
      <c r="D16" s="178" t="s">
        <v>81</v>
      </c>
      <c r="E16" s="178" t="s">
        <v>82</v>
      </c>
      <c r="F16" s="178"/>
      <c r="G16" s="178"/>
      <c r="H16" s="178"/>
      <c r="I16" s="178"/>
      <c r="J16" s="178"/>
      <c r="K16" s="178"/>
      <c r="L16" s="178"/>
      <c r="M16" s="178"/>
      <c r="N16" s="178"/>
      <c r="O16" s="178"/>
      <c r="P16" s="178"/>
      <c r="Q16" s="178"/>
      <c r="R16" s="178"/>
      <c r="S16" s="178"/>
      <c r="T16" s="178"/>
      <c r="U16" s="178"/>
      <c r="V16" s="178"/>
      <c r="W16" s="178"/>
      <c r="X16" s="178"/>
      <c r="Y16" s="178"/>
      <c r="Z16" s="178"/>
      <c r="AA16" s="178"/>
      <c r="AB16" s="178"/>
      <c r="AC16" s="178"/>
      <c r="AD16" s="178"/>
      <c r="AE16" s="178"/>
      <c r="AF16" s="178"/>
      <c r="AG16" s="178"/>
      <c r="AH16" s="178"/>
      <c r="AI16" s="178"/>
    </row>
    <row r="17" spans="1:35" x14ac:dyDescent="0.2">
      <c r="A17" s="178" t="s">
        <v>106</v>
      </c>
      <c r="B17" s="178" t="s">
        <v>107</v>
      </c>
      <c r="C17" s="178" t="s">
        <v>80</v>
      </c>
      <c r="D17" s="178" t="s">
        <v>81</v>
      </c>
      <c r="E17" s="178" t="s">
        <v>82</v>
      </c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</row>
    <row r="18" spans="1:35" x14ac:dyDescent="0.2">
      <c r="A18" s="178" t="s">
        <v>108</v>
      </c>
      <c r="B18" s="178" t="s">
        <v>109</v>
      </c>
      <c r="C18" s="178" t="s">
        <v>92</v>
      </c>
      <c r="D18" s="178" t="s">
        <v>81</v>
      </c>
      <c r="E18" s="178" t="s">
        <v>82</v>
      </c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</row>
    <row r="19" spans="1:35" x14ac:dyDescent="0.2">
      <c r="A19" s="178" t="s">
        <v>110</v>
      </c>
      <c r="B19" s="178" t="s">
        <v>111</v>
      </c>
      <c r="C19" s="178" t="s">
        <v>92</v>
      </c>
      <c r="D19" s="178" t="s">
        <v>81</v>
      </c>
      <c r="E19" s="178" t="s">
        <v>82</v>
      </c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</row>
    <row r="20" spans="1:35" x14ac:dyDescent="0.2">
      <c r="A20" s="178" t="s">
        <v>112</v>
      </c>
      <c r="B20" s="178" t="s">
        <v>113</v>
      </c>
      <c r="C20" s="178" t="s">
        <v>92</v>
      </c>
      <c r="D20" s="178" t="s">
        <v>81</v>
      </c>
      <c r="E20" s="178" t="s">
        <v>82</v>
      </c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</row>
    <row r="21" spans="1:35" x14ac:dyDescent="0.2">
      <c r="A21" s="178" t="s">
        <v>114</v>
      </c>
      <c r="B21" s="178" t="s">
        <v>115</v>
      </c>
      <c r="C21" s="178" t="s">
        <v>80</v>
      </c>
      <c r="D21" s="178" t="s">
        <v>116</v>
      </c>
      <c r="E21" s="178" t="s">
        <v>82</v>
      </c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</row>
    <row r="22" spans="1:35" x14ac:dyDescent="0.2">
      <c r="A22" s="178" t="s">
        <v>114</v>
      </c>
      <c r="B22" s="178" t="s">
        <v>94</v>
      </c>
      <c r="C22" s="178" t="s">
        <v>92</v>
      </c>
      <c r="D22" s="178" t="s">
        <v>116</v>
      </c>
      <c r="E22" s="178" t="s">
        <v>82</v>
      </c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</row>
    <row r="23" spans="1:35" ht="15" customHeight="1" x14ac:dyDescent="0.2">
      <c r="A23" s="177" t="s">
        <v>117</v>
      </c>
      <c r="B23" s="177" t="s">
        <v>118</v>
      </c>
      <c r="C23" s="177" t="s">
        <v>80</v>
      </c>
      <c r="D23" s="178" t="s">
        <v>116</v>
      </c>
      <c r="E23" s="178" t="s">
        <v>82</v>
      </c>
    </row>
    <row r="24" spans="1:35" x14ac:dyDescent="0.2">
      <c r="A24" s="177" t="s">
        <v>119</v>
      </c>
      <c r="B24" s="177" t="s">
        <v>120</v>
      </c>
      <c r="C24" s="177" t="s">
        <v>80</v>
      </c>
      <c r="D24" s="178" t="s">
        <v>116</v>
      </c>
      <c r="E24" s="178" t="s">
        <v>82</v>
      </c>
    </row>
    <row r="25" spans="1:35" x14ac:dyDescent="0.2">
      <c r="A25" s="177" t="s">
        <v>121</v>
      </c>
      <c r="B25" s="177" t="s">
        <v>122</v>
      </c>
      <c r="C25" s="177" t="s">
        <v>92</v>
      </c>
      <c r="D25" s="178" t="s">
        <v>116</v>
      </c>
      <c r="E25" s="178" t="s">
        <v>82</v>
      </c>
    </row>
    <row r="26" spans="1:35" x14ac:dyDescent="0.2">
      <c r="A26" s="177" t="s">
        <v>123</v>
      </c>
      <c r="B26" s="177" t="s">
        <v>115</v>
      </c>
      <c r="C26" s="177" t="s">
        <v>80</v>
      </c>
      <c r="D26" s="178" t="s">
        <v>116</v>
      </c>
      <c r="E26" s="178" t="s">
        <v>82</v>
      </c>
    </row>
    <row r="27" spans="1:35" x14ac:dyDescent="0.2">
      <c r="A27" s="177" t="s">
        <v>124</v>
      </c>
      <c r="B27" s="177" t="s">
        <v>96</v>
      </c>
      <c r="C27" s="177" t="s">
        <v>92</v>
      </c>
      <c r="D27" s="178" t="s">
        <v>116</v>
      </c>
      <c r="E27" s="178" t="s">
        <v>82</v>
      </c>
    </row>
    <row r="28" spans="1:35" x14ac:dyDescent="0.2">
      <c r="A28" s="177" t="s">
        <v>125</v>
      </c>
      <c r="B28" s="177" t="s">
        <v>126</v>
      </c>
      <c r="C28" s="177" t="s">
        <v>80</v>
      </c>
      <c r="D28" s="178" t="s">
        <v>116</v>
      </c>
      <c r="E28" s="178" t="s">
        <v>82</v>
      </c>
    </row>
    <row r="29" spans="1:35" x14ac:dyDescent="0.2">
      <c r="A29" s="177" t="s">
        <v>127</v>
      </c>
      <c r="B29" s="177" t="s">
        <v>128</v>
      </c>
      <c r="C29" s="177" t="s">
        <v>92</v>
      </c>
      <c r="D29" s="178" t="s">
        <v>116</v>
      </c>
      <c r="E29" s="178" t="s">
        <v>82</v>
      </c>
    </row>
    <row r="30" spans="1:35" x14ac:dyDescent="0.2">
      <c r="A30" s="177" t="s">
        <v>129</v>
      </c>
      <c r="B30" s="177" t="s">
        <v>130</v>
      </c>
      <c r="C30" s="177" t="s">
        <v>80</v>
      </c>
      <c r="D30" s="178" t="s">
        <v>116</v>
      </c>
      <c r="E30" s="178" t="s">
        <v>82</v>
      </c>
    </row>
    <row r="31" spans="1:35" x14ac:dyDescent="0.2">
      <c r="A31" s="177" t="s">
        <v>131</v>
      </c>
      <c r="B31" s="177" t="s">
        <v>132</v>
      </c>
      <c r="C31" s="177" t="s">
        <v>92</v>
      </c>
      <c r="D31" s="178" t="s">
        <v>116</v>
      </c>
      <c r="E31" s="178" t="s">
        <v>82</v>
      </c>
    </row>
    <row r="32" spans="1:35" x14ac:dyDescent="0.2">
      <c r="A32" s="177" t="s">
        <v>133</v>
      </c>
      <c r="B32" s="177" t="s">
        <v>104</v>
      </c>
      <c r="C32" s="177" t="s">
        <v>92</v>
      </c>
      <c r="D32" s="178" t="s">
        <v>116</v>
      </c>
      <c r="E32" s="178" t="s">
        <v>82</v>
      </c>
    </row>
    <row r="33" spans="1:5" x14ac:dyDescent="0.2">
      <c r="A33" s="177" t="s">
        <v>134</v>
      </c>
      <c r="B33" s="177" t="s">
        <v>127</v>
      </c>
      <c r="C33" s="177" t="s">
        <v>92</v>
      </c>
      <c r="D33" s="178" t="s">
        <v>116</v>
      </c>
      <c r="E33" s="178" t="s">
        <v>82</v>
      </c>
    </row>
    <row r="34" spans="1:5" x14ac:dyDescent="0.2">
      <c r="A34" s="177" t="s">
        <v>135</v>
      </c>
      <c r="B34" s="177" t="s">
        <v>136</v>
      </c>
      <c r="C34" s="177" t="s">
        <v>92</v>
      </c>
      <c r="D34" s="178" t="s">
        <v>116</v>
      </c>
      <c r="E34" s="178" t="s">
        <v>82</v>
      </c>
    </row>
    <row r="35" spans="1:5" x14ac:dyDescent="0.2">
      <c r="A35" s="177" t="s">
        <v>137</v>
      </c>
      <c r="B35" s="177" t="s">
        <v>122</v>
      </c>
      <c r="C35" s="177" t="s">
        <v>92</v>
      </c>
      <c r="D35" s="178" t="s">
        <v>116</v>
      </c>
      <c r="E35" s="178" t="s">
        <v>82</v>
      </c>
    </row>
    <row r="36" spans="1:5" x14ac:dyDescent="0.2">
      <c r="A36" s="177" t="s">
        <v>138</v>
      </c>
      <c r="B36" s="177" t="s">
        <v>126</v>
      </c>
      <c r="C36" s="177" t="s">
        <v>80</v>
      </c>
      <c r="D36" s="178" t="s">
        <v>116</v>
      </c>
      <c r="E36" s="178" t="s">
        <v>82</v>
      </c>
    </row>
    <row r="37" spans="1:5" x14ac:dyDescent="0.2">
      <c r="A37" s="177" t="s">
        <v>139</v>
      </c>
      <c r="B37" s="177" t="s">
        <v>111</v>
      </c>
      <c r="C37" s="177" t="s">
        <v>80</v>
      </c>
      <c r="D37" s="178" t="s">
        <v>116</v>
      </c>
      <c r="E37" s="178" t="s">
        <v>82</v>
      </c>
    </row>
    <row r="38" spans="1:5" x14ac:dyDescent="0.2">
      <c r="A38" s="177" t="s">
        <v>140</v>
      </c>
      <c r="B38" s="177" t="s">
        <v>104</v>
      </c>
      <c r="C38" s="177" t="s">
        <v>80</v>
      </c>
      <c r="D38" s="178" t="s">
        <v>116</v>
      </c>
      <c r="E38" s="178" t="s">
        <v>82</v>
      </c>
    </row>
    <row r="39" spans="1:5" x14ac:dyDescent="0.2">
      <c r="A39" s="177" t="s">
        <v>141</v>
      </c>
      <c r="B39" s="177" t="s">
        <v>142</v>
      </c>
      <c r="C39" s="177" t="s">
        <v>80</v>
      </c>
      <c r="D39" s="178" t="s">
        <v>116</v>
      </c>
      <c r="E39" s="178" t="s">
        <v>82</v>
      </c>
    </row>
    <row r="40" spans="1:5" x14ac:dyDescent="0.2">
      <c r="A40" s="177" t="s">
        <v>143</v>
      </c>
      <c r="B40" s="177" t="s">
        <v>136</v>
      </c>
      <c r="C40" s="177" t="s">
        <v>80</v>
      </c>
      <c r="D40" s="178" t="s">
        <v>116</v>
      </c>
      <c r="E40" s="178" t="s">
        <v>82</v>
      </c>
    </row>
    <row r="41" spans="1:5" x14ac:dyDescent="0.2">
      <c r="A41" s="177" t="s">
        <v>144</v>
      </c>
      <c r="B41" s="177" t="s">
        <v>145</v>
      </c>
      <c r="C41" s="177" t="s">
        <v>92</v>
      </c>
      <c r="D41" s="177" t="s">
        <v>116</v>
      </c>
      <c r="E41" s="178" t="s">
        <v>82</v>
      </c>
    </row>
    <row r="42" spans="1:5" x14ac:dyDescent="0.2">
      <c r="A42" s="177" t="s">
        <v>147</v>
      </c>
      <c r="B42" s="177" t="s">
        <v>107</v>
      </c>
      <c r="C42" s="177" t="s">
        <v>80</v>
      </c>
      <c r="D42" s="177" t="s">
        <v>146</v>
      </c>
      <c r="E42" s="177" t="s">
        <v>148</v>
      </c>
    </row>
    <row r="43" spans="1:5" x14ac:dyDescent="0.2">
      <c r="A43" s="177" t="s">
        <v>149</v>
      </c>
      <c r="B43" s="177" t="s">
        <v>150</v>
      </c>
      <c r="C43" s="177" t="s">
        <v>92</v>
      </c>
      <c r="D43" s="177" t="s">
        <v>146</v>
      </c>
      <c r="E43" s="177" t="s">
        <v>148</v>
      </c>
    </row>
    <row r="44" spans="1:5" x14ac:dyDescent="0.2">
      <c r="A44" s="177" t="s">
        <v>151</v>
      </c>
      <c r="B44" s="177" t="s">
        <v>142</v>
      </c>
      <c r="C44" s="177" t="s">
        <v>80</v>
      </c>
      <c r="D44" s="177" t="s">
        <v>146</v>
      </c>
      <c r="E44" s="177" t="s">
        <v>148</v>
      </c>
    </row>
    <row r="45" spans="1:5" x14ac:dyDescent="0.2">
      <c r="A45" s="177" t="s">
        <v>152</v>
      </c>
      <c r="B45" s="177" t="s">
        <v>153</v>
      </c>
      <c r="C45" s="177" t="s">
        <v>92</v>
      </c>
      <c r="D45" s="177" t="s">
        <v>146</v>
      </c>
      <c r="E45" s="177" t="s">
        <v>148</v>
      </c>
    </row>
    <row r="46" spans="1:5" x14ac:dyDescent="0.2">
      <c r="A46" s="177" t="s">
        <v>154</v>
      </c>
      <c r="B46" s="177" t="s">
        <v>155</v>
      </c>
      <c r="C46" s="177" t="s">
        <v>80</v>
      </c>
      <c r="D46" s="177" t="s">
        <v>146</v>
      </c>
      <c r="E46" s="177" t="s">
        <v>148</v>
      </c>
    </row>
    <row r="47" spans="1:5" x14ac:dyDescent="0.2">
      <c r="A47" s="177" t="s">
        <v>156</v>
      </c>
      <c r="B47" s="177" t="s">
        <v>157</v>
      </c>
      <c r="C47" s="177" t="s">
        <v>92</v>
      </c>
      <c r="D47" s="177" t="s">
        <v>146</v>
      </c>
      <c r="E47" s="177" t="s">
        <v>148</v>
      </c>
    </row>
    <row r="48" spans="1:5" x14ac:dyDescent="0.2">
      <c r="A48" s="177" t="s">
        <v>158</v>
      </c>
      <c r="B48" s="177" t="s">
        <v>159</v>
      </c>
      <c r="C48" s="177" t="s">
        <v>80</v>
      </c>
      <c r="D48" s="177" t="s">
        <v>146</v>
      </c>
      <c r="E48" s="177" t="s">
        <v>148</v>
      </c>
    </row>
    <row r="49" spans="1:5" x14ac:dyDescent="0.2">
      <c r="A49" s="177" t="s">
        <v>160</v>
      </c>
      <c r="B49" s="177" t="s">
        <v>161</v>
      </c>
      <c r="C49" s="177" t="s">
        <v>92</v>
      </c>
      <c r="D49" s="177" t="s">
        <v>146</v>
      </c>
      <c r="E49" s="177" t="s">
        <v>148</v>
      </c>
    </row>
    <row r="50" spans="1:5" x14ac:dyDescent="0.2">
      <c r="A50" s="177" t="s">
        <v>162</v>
      </c>
      <c r="B50" s="177" t="s">
        <v>163</v>
      </c>
      <c r="C50" s="177" t="s">
        <v>80</v>
      </c>
      <c r="D50" s="177" t="s">
        <v>146</v>
      </c>
      <c r="E50" s="177" t="s">
        <v>148</v>
      </c>
    </row>
    <row r="51" spans="1:5" x14ac:dyDescent="0.2">
      <c r="A51" s="177" t="s">
        <v>164</v>
      </c>
      <c r="B51" s="177" t="s">
        <v>129</v>
      </c>
      <c r="C51" s="177" t="s">
        <v>92</v>
      </c>
      <c r="D51" s="177" t="s">
        <v>146</v>
      </c>
      <c r="E51" s="177" t="s">
        <v>148</v>
      </c>
    </row>
    <row r="52" spans="1:5" x14ac:dyDescent="0.2">
      <c r="A52" s="177" t="s">
        <v>165</v>
      </c>
      <c r="B52" s="177" t="s">
        <v>166</v>
      </c>
      <c r="C52" s="177" t="s">
        <v>80</v>
      </c>
      <c r="D52" s="177" t="s">
        <v>146</v>
      </c>
      <c r="E52" s="177" t="s">
        <v>148</v>
      </c>
    </row>
    <row r="53" spans="1:5" x14ac:dyDescent="0.2">
      <c r="A53" s="177" t="s">
        <v>122</v>
      </c>
      <c r="B53" s="177" t="s">
        <v>167</v>
      </c>
      <c r="C53" s="177" t="s">
        <v>92</v>
      </c>
      <c r="D53" s="177" t="s">
        <v>146</v>
      </c>
      <c r="E53" s="177" t="s">
        <v>148</v>
      </c>
    </row>
    <row r="54" spans="1:5" x14ac:dyDescent="0.2">
      <c r="A54" s="177" t="s">
        <v>89</v>
      </c>
      <c r="B54" s="177" t="s">
        <v>86</v>
      </c>
      <c r="C54" s="177" t="s">
        <v>80</v>
      </c>
      <c r="D54" s="177" t="s">
        <v>146</v>
      </c>
      <c r="E54" s="177" t="s">
        <v>148</v>
      </c>
    </row>
    <row r="55" spans="1:5" x14ac:dyDescent="0.2">
      <c r="A55" s="177" t="s">
        <v>139</v>
      </c>
      <c r="B55" s="177" t="s">
        <v>168</v>
      </c>
      <c r="C55" s="177" t="s">
        <v>92</v>
      </c>
      <c r="D55" s="177" t="s">
        <v>146</v>
      </c>
      <c r="E55" s="177" t="s">
        <v>148</v>
      </c>
    </row>
    <row r="56" spans="1:5" x14ac:dyDescent="0.2">
      <c r="A56" s="177" t="s">
        <v>169</v>
      </c>
      <c r="B56" s="177" t="s">
        <v>170</v>
      </c>
      <c r="C56" s="177" t="s">
        <v>92</v>
      </c>
      <c r="D56" s="177" t="s">
        <v>146</v>
      </c>
      <c r="E56" s="177" t="s">
        <v>148</v>
      </c>
    </row>
    <row r="57" spans="1:5" x14ac:dyDescent="0.2">
      <c r="A57" s="177" t="s">
        <v>171</v>
      </c>
      <c r="B57" s="177" t="s">
        <v>172</v>
      </c>
      <c r="C57" s="177" t="s">
        <v>92</v>
      </c>
      <c r="D57" s="177" t="s">
        <v>146</v>
      </c>
      <c r="E57" s="177" t="s">
        <v>148</v>
      </c>
    </row>
    <row r="58" spans="1:5" x14ac:dyDescent="0.2">
      <c r="A58" s="177" t="s">
        <v>105</v>
      </c>
      <c r="B58" s="177" t="s">
        <v>173</v>
      </c>
      <c r="C58" s="177" t="s">
        <v>80</v>
      </c>
      <c r="D58" s="177" t="s">
        <v>174</v>
      </c>
      <c r="E58" s="177" t="s">
        <v>148</v>
      </c>
    </row>
    <row r="59" spans="1:5" x14ac:dyDescent="0.2">
      <c r="A59" s="177" t="s">
        <v>175</v>
      </c>
      <c r="B59" s="177" t="s">
        <v>176</v>
      </c>
      <c r="C59" s="177" t="s">
        <v>80</v>
      </c>
      <c r="D59" s="177" t="s">
        <v>174</v>
      </c>
      <c r="E59" s="177" t="s">
        <v>148</v>
      </c>
    </row>
    <row r="60" spans="1:5" x14ac:dyDescent="0.2">
      <c r="A60" s="177" t="s">
        <v>177</v>
      </c>
      <c r="B60" s="177" t="s">
        <v>178</v>
      </c>
      <c r="C60" s="177" t="s">
        <v>80</v>
      </c>
      <c r="D60" s="177" t="s">
        <v>174</v>
      </c>
      <c r="E60" s="177" t="s">
        <v>148</v>
      </c>
    </row>
    <row r="61" spans="1:5" x14ac:dyDescent="0.2">
      <c r="A61" s="177" t="s">
        <v>179</v>
      </c>
      <c r="B61" s="177" t="s">
        <v>180</v>
      </c>
      <c r="C61" s="177" t="s">
        <v>92</v>
      </c>
      <c r="D61" s="177" t="s">
        <v>174</v>
      </c>
      <c r="E61" s="177" t="s">
        <v>148</v>
      </c>
    </row>
    <row r="62" spans="1:5" x14ac:dyDescent="0.2">
      <c r="A62" s="177" t="s">
        <v>181</v>
      </c>
      <c r="B62" s="177" t="s">
        <v>85</v>
      </c>
      <c r="C62" s="177" t="s">
        <v>80</v>
      </c>
      <c r="D62" s="177" t="s">
        <v>174</v>
      </c>
      <c r="E62" s="177" t="s">
        <v>148</v>
      </c>
    </row>
    <row r="63" spans="1:5" x14ac:dyDescent="0.2">
      <c r="A63" s="177" t="s">
        <v>182</v>
      </c>
      <c r="B63" s="177" t="s">
        <v>86</v>
      </c>
      <c r="C63" s="177" t="s">
        <v>92</v>
      </c>
      <c r="D63" s="177" t="s">
        <v>174</v>
      </c>
      <c r="E63" s="177" t="s">
        <v>148</v>
      </c>
    </row>
    <row r="64" spans="1:5" x14ac:dyDescent="0.2">
      <c r="A64" s="177" t="s">
        <v>103</v>
      </c>
      <c r="B64" s="177" t="s">
        <v>96</v>
      </c>
      <c r="C64" s="177" t="s">
        <v>80</v>
      </c>
      <c r="D64" s="177" t="s">
        <v>174</v>
      </c>
      <c r="E64" s="177" t="s">
        <v>148</v>
      </c>
    </row>
    <row r="65" spans="1:5" x14ac:dyDescent="0.2">
      <c r="A65" s="177" t="s">
        <v>183</v>
      </c>
      <c r="B65" s="177" t="s">
        <v>184</v>
      </c>
      <c r="C65" s="177" t="s">
        <v>92</v>
      </c>
      <c r="D65" s="177" t="s">
        <v>174</v>
      </c>
      <c r="E65" s="177" t="s">
        <v>148</v>
      </c>
    </row>
    <row r="66" spans="1:5" x14ac:dyDescent="0.2">
      <c r="A66" s="177" t="s">
        <v>185</v>
      </c>
      <c r="B66" s="177" t="s">
        <v>186</v>
      </c>
      <c r="C66" s="177" t="s">
        <v>80</v>
      </c>
      <c r="D66" s="177" t="s">
        <v>174</v>
      </c>
      <c r="E66" s="177" t="s">
        <v>148</v>
      </c>
    </row>
    <row r="67" spans="1:5" x14ac:dyDescent="0.2">
      <c r="A67" s="177" t="s">
        <v>187</v>
      </c>
      <c r="B67" s="177" t="s">
        <v>188</v>
      </c>
      <c r="C67" s="177" t="s">
        <v>92</v>
      </c>
      <c r="D67" s="177" t="s">
        <v>174</v>
      </c>
      <c r="E67" s="177" t="s">
        <v>148</v>
      </c>
    </row>
    <row r="68" spans="1:5" x14ac:dyDescent="0.2">
      <c r="A68" s="177" t="s">
        <v>123</v>
      </c>
      <c r="B68" s="177" t="s">
        <v>168</v>
      </c>
      <c r="C68" s="177" t="s">
        <v>92</v>
      </c>
      <c r="D68" s="177" t="s">
        <v>174</v>
      </c>
      <c r="E68" s="177" t="s">
        <v>148</v>
      </c>
    </row>
    <row r="69" spans="1:5" x14ac:dyDescent="0.2">
      <c r="A69" s="177" t="s">
        <v>189</v>
      </c>
      <c r="B69" s="177" t="s">
        <v>188</v>
      </c>
      <c r="C69" s="177" t="s">
        <v>92</v>
      </c>
      <c r="D69" s="177" t="s">
        <v>174</v>
      </c>
      <c r="E69" s="177" t="s">
        <v>148</v>
      </c>
    </row>
    <row r="70" spans="1:5" x14ac:dyDescent="0.2">
      <c r="A70" s="177" t="s">
        <v>190</v>
      </c>
      <c r="B70" s="177" t="s">
        <v>191</v>
      </c>
      <c r="C70" s="177" t="s">
        <v>80</v>
      </c>
      <c r="D70" s="177" t="s">
        <v>174</v>
      </c>
      <c r="E70" s="177" t="s">
        <v>148</v>
      </c>
    </row>
    <row r="71" spans="1:5" x14ac:dyDescent="0.2">
      <c r="A71" s="177" t="s">
        <v>192</v>
      </c>
      <c r="B71" s="177" t="s">
        <v>193</v>
      </c>
      <c r="C71" s="177" t="s">
        <v>80</v>
      </c>
      <c r="D71" s="177" t="s">
        <v>174</v>
      </c>
      <c r="E71" s="177" t="s">
        <v>148</v>
      </c>
    </row>
    <row r="72" spans="1:5" x14ac:dyDescent="0.2">
      <c r="A72" s="177" t="s">
        <v>194</v>
      </c>
      <c r="B72" s="177" t="s">
        <v>195</v>
      </c>
      <c r="C72" s="177" t="s">
        <v>80</v>
      </c>
      <c r="D72" s="177" t="s">
        <v>174</v>
      </c>
      <c r="E72" s="177" t="s">
        <v>148</v>
      </c>
    </row>
    <row r="73" spans="1:5" x14ac:dyDescent="0.2">
      <c r="A73" s="177" t="s">
        <v>196</v>
      </c>
      <c r="B73" s="177" t="s">
        <v>197</v>
      </c>
      <c r="C73" s="177" t="s">
        <v>92</v>
      </c>
      <c r="D73" s="177" t="s">
        <v>174</v>
      </c>
      <c r="E73" s="177" t="s">
        <v>148</v>
      </c>
    </row>
    <row r="74" spans="1:5" x14ac:dyDescent="0.2">
      <c r="A74" s="177" t="s">
        <v>198</v>
      </c>
      <c r="B74" s="177" t="s">
        <v>132</v>
      </c>
      <c r="C74" s="177" t="s">
        <v>92</v>
      </c>
      <c r="D74" s="177" t="s">
        <v>199</v>
      </c>
      <c r="E74" s="177" t="s">
        <v>148</v>
      </c>
    </row>
    <row r="75" spans="1:5" x14ac:dyDescent="0.2">
      <c r="A75" s="177" t="s">
        <v>200</v>
      </c>
      <c r="B75" s="177" t="s">
        <v>201</v>
      </c>
      <c r="C75" s="177" t="s">
        <v>80</v>
      </c>
      <c r="D75" s="177" t="s">
        <v>199</v>
      </c>
      <c r="E75" s="177" t="s">
        <v>148</v>
      </c>
    </row>
    <row r="76" spans="1:5" x14ac:dyDescent="0.2">
      <c r="A76" s="177" t="s">
        <v>102</v>
      </c>
      <c r="B76" s="177" t="s">
        <v>127</v>
      </c>
      <c r="C76" s="177" t="s">
        <v>80</v>
      </c>
      <c r="D76" s="177" t="s">
        <v>199</v>
      </c>
      <c r="E76" s="177" t="s">
        <v>148</v>
      </c>
    </row>
    <row r="77" spans="1:5" x14ac:dyDescent="0.2">
      <c r="A77" s="177" t="s">
        <v>102</v>
      </c>
      <c r="B77" s="177" t="s">
        <v>154</v>
      </c>
      <c r="C77" s="177" t="s">
        <v>92</v>
      </c>
      <c r="D77" s="177" t="s">
        <v>199</v>
      </c>
      <c r="E77" s="177" t="s">
        <v>148</v>
      </c>
    </row>
    <row r="78" spans="1:5" x14ac:dyDescent="0.2">
      <c r="A78" s="177" t="s">
        <v>105</v>
      </c>
      <c r="B78" s="177" t="s">
        <v>202</v>
      </c>
      <c r="C78" s="177" t="s">
        <v>80</v>
      </c>
      <c r="D78" s="177" t="s">
        <v>199</v>
      </c>
      <c r="E78" s="177" t="s">
        <v>148</v>
      </c>
    </row>
    <row r="79" spans="1:5" x14ac:dyDescent="0.2">
      <c r="A79" s="177" t="s">
        <v>203</v>
      </c>
      <c r="B79" s="177" t="s">
        <v>94</v>
      </c>
      <c r="C79" s="177" t="s">
        <v>92</v>
      </c>
      <c r="D79" s="177" t="s">
        <v>199</v>
      </c>
      <c r="E79" s="177" t="s">
        <v>148</v>
      </c>
    </row>
    <row r="80" spans="1:5" x14ac:dyDescent="0.2">
      <c r="A80" s="177" t="s">
        <v>204</v>
      </c>
      <c r="B80" s="177" t="s">
        <v>94</v>
      </c>
      <c r="C80" s="177" t="s">
        <v>80</v>
      </c>
      <c r="D80" s="177" t="s">
        <v>199</v>
      </c>
      <c r="E80" s="177" t="s">
        <v>148</v>
      </c>
    </row>
    <row r="81" spans="1:5" x14ac:dyDescent="0.2">
      <c r="A81" s="177" t="s">
        <v>147</v>
      </c>
      <c r="B81" s="177" t="s">
        <v>122</v>
      </c>
      <c r="C81" s="177" t="s">
        <v>92</v>
      </c>
      <c r="D81" s="177" t="s">
        <v>199</v>
      </c>
      <c r="E81" s="177" t="s">
        <v>148</v>
      </c>
    </row>
    <row r="82" spans="1:5" x14ac:dyDescent="0.2">
      <c r="A82" s="177" t="s">
        <v>94</v>
      </c>
      <c r="B82" s="177" t="s">
        <v>205</v>
      </c>
      <c r="C82" s="177" t="s">
        <v>92</v>
      </c>
      <c r="D82" s="177" t="s">
        <v>199</v>
      </c>
      <c r="E82" s="177" t="s">
        <v>148</v>
      </c>
    </row>
    <row r="83" spans="1:5" x14ac:dyDescent="0.2">
      <c r="A83" s="177" t="s">
        <v>206</v>
      </c>
      <c r="B83" s="177" t="s">
        <v>207</v>
      </c>
      <c r="C83" s="177" t="s">
        <v>92</v>
      </c>
      <c r="D83" s="177" t="s">
        <v>199</v>
      </c>
      <c r="E83" s="177" t="s">
        <v>148</v>
      </c>
    </row>
    <row r="84" spans="1:5" x14ac:dyDescent="0.2">
      <c r="A84" s="177" t="s">
        <v>208</v>
      </c>
      <c r="B84" s="177" t="s">
        <v>209</v>
      </c>
      <c r="C84" s="177" t="s">
        <v>80</v>
      </c>
      <c r="D84" s="177" t="s">
        <v>199</v>
      </c>
      <c r="E84" s="177" t="s">
        <v>148</v>
      </c>
    </row>
    <row r="85" spans="1:5" x14ac:dyDescent="0.2">
      <c r="A85" s="177" t="s">
        <v>210</v>
      </c>
      <c r="B85" s="177" t="s">
        <v>211</v>
      </c>
      <c r="C85" s="177" t="s">
        <v>80</v>
      </c>
      <c r="D85" s="177" t="s">
        <v>199</v>
      </c>
      <c r="E85" s="177" t="s">
        <v>148</v>
      </c>
    </row>
    <row r="86" spans="1:5" x14ac:dyDescent="0.2">
      <c r="A86" s="177" t="s">
        <v>212</v>
      </c>
      <c r="B86" s="177" t="s">
        <v>205</v>
      </c>
      <c r="C86" s="177" t="s">
        <v>80</v>
      </c>
      <c r="D86" s="177" t="s">
        <v>199</v>
      </c>
      <c r="E86" s="177" t="s">
        <v>148</v>
      </c>
    </row>
    <row r="87" spans="1:5" x14ac:dyDescent="0.2">
      <c r="A87" s="177" t="s">
        <v>213</v>
      </c>
      <c r="B87" s="177" t="s">
        <v>214</v>
      </c>
      <c r="C87" s="177" t="s">
        <v>92</v>
      </c>
      <c r="D87" s="177" t="s">
        <v>199</v>
      </c>
      <c r="E87" s="177" t="s">
        <v>148</v>
      </c>
    </row>
    <row r="88" spans="1:5" x14ac:dyDescent="0.2">
      <c r="A88" s="177" t="s">
        <v>215</v>
      </c>
      <c r="B88" s="177" t="s">
        <v>127</v>
      </c>
      <c r="C88" s="177" t="s">
        <v>92</v>
      </c>
      <c r="D88" s="177" t="s">
        <v>199</v>
      </c>
      <c r="E88" s="177" t="s">
        <v>148</v>
      </c>
    </row>
    <row r="89" spans="1:5" x14ac:dyDescent="0.2">
      <c r="A89" s="177" t="s">
        <v>216</v>
      </c>
      <c r="B89" s="177" t="s">
        <v>217</v>
      </c>
      <c r="C89" s="177" t="s">
        <v>80</v>
      </c>
      <c r="D89" s="177" t="s">
        <v>199</v>
      </c>
      <c r="E89" s="177" t="s">
        <v>148</v>
      </c>
    </row>
    <row r="90" spans="1:5" x14ac:dyDescent="0.2">
      <c r="A90" s="177" t="s">
        <v>218</v>
      </c>
      <c r="B90" s="177" t="s">
        <v>90</v>
      </c>
      <c r="C90" s="177" t="s">
        <v>80</v>
      </c>
      <c r="D90" s="177" t="s">
        <v>199</v>
      </c>
      <c r="E90" s="177" t="s">
        <v>148</v>
      </c>
    </row>
    <row r="91" spans="1:5" x14ac:dyDescent="0.2">
      <c r="A91" s="177" t="s">
        <v>219</v>
      </c>
      <c r="B91" s="177" t="s">
        <v>220</v>
      </c>
      <c r="C91" s="177" t="s">
        <v>92</v>
      </c>
      <c r="D91" s="177" t="s">
        <v>221</v>
      </c>
      <c r="E91" s="177" t="s">
        <v>222</v>
      </c>
    </row>
    <row r="92" spans="1:5" x14ac:dyDescent="0.2">
      <c r="A92" s="177" t="s">
        <v>223</v>
      </c>
      <c r="B92" s="177" t="s">
        <v>127</v>
      </c>
      <c r="C92" s="177" t="s">
        <v>80</v>
      </c>
      <c r="D92" s="177" t="s">
        <v>221</v>
      </c>
      <c r="E92" s="177" t="s">
        <v>222</v>
      </c>
    </row>
    <row r="93" spans="1:5" x14ac:dyDescent="0.2">
      <c r="A93" s="177" t="s">
        <v>224</v>
      </c>
      <c r="B93" s="177" t="s">
        <v>225</v>
      </c>
      <c r="C93" s="177" t="s">
        <v>92</v>
      </c>
      <c r="D93" s="177" t="s">
        <v>221</v>
      </c>
      <c r="E93" s="177" t="s">
        <v>222</v>
      </c>
    </row>
    <row r="94" spans="1:5" x14ac:dyDescent="0.2">
      <c r="A94" s="177" t="s">
        <v>226</v>
      </c>
      <c r="B94" s="177" t="s">
        <v>227</v>
      </c>
      <c r="C94" s="177" t="s">
        <v>80</v>
      </c>
      <c r="D94" s="177" t="s">
        <v>221</v>
      </c>
      <c r="E94" s="177" t="s">
        <v>222</v>
      </c>
    </row>
    <row r="95" spans="1:5" x14ac:dyDescent="0.2">
      <c r="A95" s="177" t="s">
        <v>102</v>
      </c>
      <c r="B95" s="177" t="s">
        <v>145</v>
      </c>
      <c r="C95" s="177" t="s">
        <v>92</v>
      </c>
      <c r="D95" s="177" t="s">
        <v>221</v>
      </c>
      <c r="E95" s="177" t="s">
        <v>222</v>
      </c>
    </row>
    <row r="96" spans="1:5" x14ac:dyDescent="0.2">
      <c r="A96" s="177" t="s">
        <v>102</v>
      </c>
      <c r="B96" s="177" t="s">
        <v>228</v>
      </c>
      <c r="C96" s="177" t="s">
        <v>80</v>
      </c>
      <c r="D96" s="177" t="s">
        <v>221</v>
      </c>
      <c r="E96" s="177" t="s">
        <v>222</v>
      </c>
    </row>
    <row r="97" spans="1:5" x14ac:dyDescent="0.2">
      <c r="A97" s="177" t="s">
        <v>102</v>
      </c>
      <c r="B97" s="177" t="s">
        <v>186</v>
      </c>
      <c r="C97" s="177" t="s">
        <v>92</v>
      </c>
      <c r="D97" s="177" t="s">
        <v>221</v>
      </c>
      <c r="E97" s="177" t="s">
        <v>222</v>
      </c>
    </row>
    <row r="98" spans="1:5" x14ac:dyDescent="0.2">
      <c r="A98" s="177" t="s">
        <v>229</v>
      </c>
      <c r="B98" s="177" t="s">
        <v>230</v>
      </c>
      <c r="C98" s="177" t="s">
        <v>92</v>
      </c>
      <c r="D98" s="177" t="s">
        <v>221</v>
      </c>
      <c r="E98" s="177" t="s">
        <v>222</v>
      </c>
    </row>
    <row r="99" spans="1:5" x14ac:dyDescent="0.2">
      <c r="A99" s="177" t="s">
        <v>88</v>
      </c>
      <c r="B99" s="177" t="s">
        <v>188</v>
      </c>
      <c r="C99" s="177" t="s">
        <v>92</v>
      </c>
      <c r="D99" s="177" t="s">
        <v>221</v>
      </c>
      <c r="E99" s="177" t="s">
        <v>222</v>
      </c>
    </row>
    <row r="100" spans="1:5" x14ac:dyDescent="0.2">
      <c r="A100" s="177" t="s">
        <v>231</v>
      </c>
      <c r="B100" s="177" t="s">
        <v>129</v>
      </c>
      <c r="C100" s="177" t="s">
        <v>92</v>
      </c>
      <c r="D100" s="177" t="s">
        <v>221</v>
      </c>
      <c r="E100" s="177" t="s">
        <v>222</v>
      </c>
    </row>
    <row r="101" spans="1:5" x14ac:dyDescent="0.2">
      <c r="A101" s="177" t="s">
        <v>232</v>
      </c>
      <c r="B101" s="177" t="s">
        <v>233</v>
      </c>
      <c r="C101" s="177" t="s">
        <v>80</v>
      </c>
      <c r="D101" s="177" t="s">
        <v>221</v>
      </c>
      <c r="E101" s="177" t="s">
        <v>222</v>
      </c>
    </row>
    <row r="102" spans="1:5" x14ac:dyDescent="0.2">
      <c r="A102" s="177" t="s">
        <v>234</v>
      </c>
      <c r="B102" s="177" t="s">
        <v>235</v>
      </c>
      <c r="C102" s="177" t="s">
        <v>80</v>
      </c>
      <c r="D102" s="177" t="s">
        <v>221</v>
      </c>
      <c r="E102" s="177" t="s">
        <v>222</v>
      </c>
    </row>
    <row r="103" spans="1:5" x14ac:dyDescent="0.2">
      <c r="A103" s="177" t="s">
        <v>94</v>
      </c>
      <c r="B103" s="177" t="s">
        <v>145</v>
      </c>
      <c r="C103" s="177" t="s">
        <v>80</v>
      </c>
      <c r="D103" s="177" t="s">
        <v>221</v>
      </c>
      <c r="E103" s="177" t="s">
        <v>222</v>
      </c>
    </row>
    <row r="104" spans="1:5" x14ac:dyDescent="0.2">
      <c r="A104" s="177" t="s">
        <v>236</v>
      </c>
      <c r="B104" s="177" t="s">
        <v>237</v>
      </c>
      <c r="C104" s="177" t="s">
        <v>92</v>
      </c>
      <c r="D104" s="177" t="s">
        <v>221</v>
      </c>
      <c r="E104" s="177" t="s">
        <v>222</v>
      </c>
    </row>
    <row r="105" spans="1:5" x14ac:dyDescent="0.2">
      <c r="A105" s="177" t="s">
        <v>238</v>
      </c>
      <c r="B105" s="177" t="s">
        <v>239</v>
      </c>
      <c r="C105" s="177" t="s">
        <v>80</v>
      </c>
      <c r="D105" s="177" t="s">
        <v>221</v>
      </c>
      <c r="E105" s="177" t="s">
        <v>222</v>
      </c>
    </row>
    <row r="106" spans="1:5" x14ac:dyDescent="0.2">
      <c r="A106" s="177" t="s">
        <v>240</v>
      </c>
      <c r="B106" s="177" t="s">
        <v>127</v>
      </c>
      <c r="C106" s="177" t="s">
        <v>92</v>
      </c>
      <c r="D106" s="177" t="s">
        <v>221</v>
      </c>
      <c r="E106" s="177" t="s">
        <v>222</v>
      </c>
    </row>
    <row r="107" spans="1:5" x14ac:dyDescent="0.2">
      <c r="A107" s="177" t="s">
        <v>124</v>
      </c>
      <c r="B107" s="177" t="s">
        <v>99</v>
      </c>
      <c r="C107" s="177" t="s">
        <v>80</v>
      </c>
      <c r="D107" s="177" t="s">
        <v>221</v>
      </c>
      <c r="E107" s="177" t="s">
        <v>222</v>
      </c>
    </row>
    <row r="108" spans="1:5" x14ac:dyDescent="0.2">
      <c r="A108" s="177" t="s">
        <v>241</v>
      </c>
      <c r="B108" s="177" t="s">
        <v>154</v>
      </c>
      <c r="C108" s="177" t="s">
        <v>92</v>
      </c>
      <c r="D108" s="177" t="s">
        <v>221</v>
      </c>
      <c r="E108" s="177" t="s">
        <v>222</v>
      </c>
    </row>
    <row r="109" spans="1:5" x14ac:dyDescent="0.2">
      <c r="A109" s="177" t="s">
        <v>242</v>
      </c>
      <c r="B109" s="177" t="s">
        <v>154</v>
      </c>
      <c r="C109" s="177" t="s">
        <v>80</v>
      </c>
      <c r="D109" s="177" t="s">
        <v>221</v>
      </c>
      <c r="E109" s="177" t="s">
        <v>222</v>
      </c>
    </row>
    <row r="110" spans="1:5" x14ac:dyDescent="0.2">
      <c r="A110" s="177" t="s">
        <v>93</v>
      </c>
      <c r="B110" s="177" t="s">
        <v>243</v>
      </c>
      <c r="C110" s="177" t="s">
        <v>92</v>
      </c>
      <c r="D110" s="177" t="s">
        <v>244</v>
      </c>
      <c r="E110" s="177" t="s">
        <v>222</v>
      </c>
    </row>
    <row r="111" spans="1:5" x14ac:dyDescent="0.2">
      <c r="A111" s="177" t="s">
        <v>226</v>
      </c>
      <c r="B111" s="177" t="s">
        <v>145</v>
      </c>
      <c r="C111" s="177" t="s">
        <v>80</v>
      </c>
      <c r="D111" s="177" t="s">
        <v>244</v>
      </c>
      <c r="E111" s="177" t="s">
        <v>222</v>
      </c>
    </row>
    <row r="112" spans="1:5" x14ac:dyDescent="0.2">
      <c r="A112" s="177" t="s">
        <v>102</v>
      </c>
      <c r="B112" s="177" t="s">
        <v>245</v>
      </c>
      <c r="C112" s="177" t="s">
        <v>92</v>
      </c>
      <c r="D112" s="177" t="s">
        <v>244</v>
      </c>
      <c r="E112" s="177" t="s">
        <v>222</v>
      </c>
    </row>
    <row r="113" spans="1:5" x14ac:dyDescent="0.2">
      <c r="A113" s="177" t="s">
        <v>102</v>
      </c>
      <c r="B113" s="177" t="s">
        <v>205</v>
      </c>
      <c r="C113" s="177" t="s">
        <v>80</v>
      </c>
      <c r="D113" s="177" t="s">
        <v>244</v>
      </c>
      <c r="E113" s="177" t="s">
        <v>222</v>
      </c>
    </row>
    <row r="114" spans="1:5" x14ac:dyDescent="0.2">
      <c r="A114" s="177" t="s">
        <v>102</v>
      </c>
      <c r="B114" s="177" t="s">
        <v>243</v>
      </c>
      <c r="C114" s="177" t="s">
        <v>92</v>
      </c>
      <c r="D114" s="177" t="s">
        <v>244</v>
      </c>
      <c r="E114" s="177" t="s">
        <v>222</v>
      </c>
    </row>
    <row r="115" spans="1:5" x14ac:dyDescent="0.2">
      <c r="A115" s="177" t="s">
        <v>246</v>
      </c>
      <c r="B115" s="177" t="s">
        <v>247</v>
      </c>
      <c r="C115" s="177" t="s">
        <v>80</v>
      </c>
      <c r="D115" s="177" t="s">
        <v>244</v>
      </c>
      <c r="E115" s="177" t="s">
        <v>222</v>
      </c>
    </row>
    <row r="116" spans="1:5" x14ac:dyDescent="0.2">
      <c r="A116" s="177" t="s">
        <v>248</v>
      </c>
      <c r="B116" s="177" t="s">
        <v>249</v>
      </c>
      <c r="C116" s="177" t="s">
        <v>92</v>
      </c>
      <c r="D116" s="177" t="s">
        <v>244</v>
      </c>
      <c r="E116" s="177" t="s">
        <v>222</v>
      </c>
    </row>
    <row r="117" spans="1:5" x14ac:dyDescent="0.2">
      <c r="A117" s="177" t="s">
        <v>250</v>
      </c>
      <c r="B117" s="177" t="s">
        <v>251</v>
      </c>
      <c r="C117" s="177" t="s">
        <v>80</v>
      </c>
      <c r="D117" s="177" t="s">
        <v>244</v>
      </c>
      <c r="E117" s="177" t="s">
        <v>222</v>
      </c>
    </row>
    <row r="118" spans="1:5" x14ac:dyDescent="0.2">
      <c r="A118" s="177" t="s">
        <v>252</v>
      </c>
      <c r="B118" s="177" t="s">
        <v>253</v>
      </c>
      <c r="C118" s="177" t="s">
        <v>80</v>
      </c>
      <c r="D118" s="177" t="s">
        <v>244</v>
      </c>
      <c r="E118" s="177" t="s">
        <v>222</v>
      </c>
    </row>
    <row r="119" spans="1:5" x14ac:dyDescent="0.2">
      <c r="A119" s="177" t="s">
        <v>254</v>
      </c>
      <c r="B119" s="177" t="s">
        <v>255</v>
      </c>
      <c r="C119" s="177" t="s">
        <v>80</v>
      </c>
      <c r="D119" s="177" t="s">
        <v>244</v>
      </c>
      <c r="E119" s="177" t="s">
        <v>222</v>
      </c>
    </row>
    <row r="120" spans="1:5" x14ac:dyDescent="0.2">
      <c r="A120" s="177" t="s">
        <v>256</v>
      </c>
      <c r="B120" s="177" t="s">
        <v>257</v>
      </c>
      <c r="C120" s="177" t="s">
        <v>92</v>
      </c>
      <c r="D120" s="177" t="s">
        <v>244</v>
      </c>
      <c r="E120" s="177" t="s">
        <v>222</v>
      </c>
    </row>
    <row r="121" spans="1:5" x14ac:dyDescent="0.2">
      <c r="A121" s="177" t="s">
        <v>258</v>
      </c>
      <c r="B121" s="177" t="s">
        <v>94</v>
      </c>
      <c r="C121" s="177" t="s">
        <v>92</v>
      </c>
      <c r="D121" s="177" t="s">
        <v>244</v>
      </c>
      <c r="E121" s="177" t="s">
        <v>222</v>
      </c>
    </row>
    <row r="122" spans="1:5" x14ac:dyDescent="0.2">
      <c r="A122" s="177" t="s">
        <v>258</v>
      </c>
      <c r="B122" s="177" t="s">
        <v>259</v>
      </c>
      <c r="C122" s="177" t="s">
        <v>92</v>
      </c>
      <c r="D122" s="177" t="s">
        <v>244</v>
      </c>
      <c r="E122" s="177" t="s">
        <v>222</v>
      </c>
    </row>
    <row r="123" spans="1:5" x14ac:dyDescent="0.2">
      <c r="A123" s="177" t="s">
        <v>260</v>
      </c>
      <c r="B123" s="177" t="s">
        <v>115</v>
      </c>
      <c r="C123" s="177" t="s">
        <v>80</v>
      </c>
      <c r="D123" s="177" t="s">
        <v>244</v>
      </c>
      <c r="E123" s="177" t="s">
        <v>222</v>
      </c>
    </row>
    <row r="124" spans="1:5" x14ac:dyDescent="0.2">
      <c r="A124" s="177" t="s">
        <v>260</v>
      </c>
      <c r="B124" s="177" t="s">
        <v>261</v>
      </c>
      <c r="C124" s="177" t="s">
        <v>80</v>
      </c>
      <c r="D124" s="177" t="s">
        <v>244</v>
      </c>
      <c r="E124" s="177" t="s">
        <v>222</v>
      </c>
    </row>
    <row r="125" spans="1:5" x14ac:dyDescent="0.2">
      <c r="A125" s="177" t="s">
        <v>262</v>
      </c>
      <c r="B125" s="177" t="s">
        <v>263</v>
      </c>
      <c r="C125" s="177" t="s">
        <v>80</v>
      </c>
      <c r="D125" s="177" t="s">
        <v>244</v>
      </c>
      <c r="E125" s="177" t="s">
        <v>222</v>
      </c>
    </row>
    <row r="126" spans="1:5" x14ac:dyDescent="0.2">
      <c r="A126" s="177" t="s">
        <v>264</v>
      </c>
      <c r="B126" s="177" t="s">
        <v>265</v>
      </c>
      <c r="C126" s="177" t="s">
        <v>92</v>
      </c>
      <c r="D126" s="177" t="s">
        <v>244</v>
      </c>
      <c r="E126" s="177" t="s">
        <v>222</v>
      </c>
    </row>
    <row r="127" spans="1:5" x14ac:dyDescent="0.2">
      <c r="A127" s="177" t="s">
        <v>266</v>
      </c>
      <c r="B127" s="177" t="s">
        <v>134</v>
      </c>
      <c r="C127" s="177" t="s">
        <v>92</v>
      </c>
      <c r="D127" s="177" t="s">
        <v>244</v>
      </c>
      <c r="E127" s="177" t="s">
        <v>222</v>
      </c>
    </row>
    <row r="128" spans="1:5" x14ac:dyDescent="0.2">
      <c r="A128" s="177" t="s">
        <v>267</v>
      </c>
      <c r="B128" s="177" t="s">
        <v>268</v>
      </c>
      <c r="C128" s="177" t="s">
        <v>80</v>
      </c>
      <c r="D128" s="177" t="s">
        <v>244</v>
      </c>
      <c r="E128" s="177" t="s">
        <v>222</v>
      </c>
    </row>
    <row r="129" spans="1:5" x14ac:dyDescent="0.2">
      <c r="A129" s="177" t="s">
        <v>131</v>
      </c>
      <c r="B129" s="177" t="s">
        <v>269</v>
      </c>
      <c r="C129" s="177" t="s">
        <v>80</v>
      </c>
      <c r="D129" s="177" t="s">
        <v>244</v>
      </c>
      <c r="E129" s="177" t="s">
        <v>222</v>
      </c>
    </row>
    <row r="130" spans="1:5" x14ac:dyDescent="0.2">
      <c r="A130" s="177" t="s">
        <v>270</v>
      </c>
      <c r="B130" s="177" t="s">
        <v>122</v>
      </c>
      <c r="C130" s="177" t="s">
        <v>92</v>
      </c>
      <c r="D130" s="177" t="s">
        <v>244</v>
      </c>
      <c r="E130" s="177" t="s">
        <v>222</v>
      </c>
    </row>
    <row r="131" spans="1:5" x14ac:dyDescent="0.2">
      <c r="A131" s="177" t="s">
        <v>271</v>
      </c>
      <c r="B131" s="177" t="s">
        <v>272</v>
      </c>
      <c r="C131" s="177" t="s">
        <v>92</v>
      </c>
      <c r="D131" s="177" t="s">
        <v>244</v>
      </c>
      <c r="E131" s="177" t="s">
        <v>222</v>
      </c>
    </row>
    <row r="132" spans="1:5" x14ac:dyDescent="0.2">
      <c r="A132" s="177" t="s">
        <v>273</v>
      </c>
      <c r="B132" s="177" t="s">
        <v>274</v>
      </c>
      <c r="C132" s="177" t="s">
        <v>92</v>
      </c>
      <c r="D132" s="177" t="s">
        <v>275</v>
      </c>
      <c r="E132" s="177" t="s">
        <v>222</v>
      </c>
    </row>
    <row r="133" spans="1:5" x14ac:dyDescent="0.2">
      <c r="A133" s="177" t="s">
        <v>135</v>
      </c>
      <c r="B133" s="177" t="s">
        <v>127</v>
      </c>
      <c r="C133" s="177" t="s">
        <v>80</v>
      </c>
      <c r="D133" s="177" t="s">
        <v>275</v>
      </c>
      <c r="E133" s="177" t="s">
        <v>222</v>
      </c>
    </row>
    <row r="134" spans="1:5" x14ac:dyDescent="0.2">
      <c r="A134" s="177" t="s">
        <v>97</v>
      </c>
      <c r="B134" s="177" t="s">
        <v>207</v>
      </c>
      <c r="C134" s="177" t="s">
        <v>80</v>
      </c>
      <c r="D134" s="177" t="s">
        <v>275</v>
      </c>
      <c r="E134" s="177" t="s">
        <v>222</v>
      </c>
    </row>
    <row r="135" spans="1:5" x14ac:dyDescent="0.2">
      <c r="A135" s="177" t="s">
        <v>276</v>
      </c>
      <c r="B135" s="177" t="s">
        <v>277</v>
      </c>
      <c r="C135" s="177" t="s">
        <v>80</v>
      </c>
      <c r="D135" s="177" t="s">
        <v>275</v>
      </c>
      <c r="E135" s="177" t="s">
        <v>222</v>
      </c>
    </row>
    <row r="136" spans="1:5" x14ac:dyDescent="0.2">
      <c r="A136" s="177" t="s">
        <v>102</v>
      </c>
      <c r="B136" s="177" t="s">
        <v>274</v>
      </c>
      <c r="C136" s="177" t="s">
        <v>92</v>
      </c>
      <c r="D136" s="177" t="s">
        <v>275</v>
      </c>
      <c r="E136" s="177" t="s">
        <v>222</v>
      </c>
    </row>
    <row r="137" spans="1:5" x14ac:dyDescent="0.2">
      <c r="A137" s="177" t="s">
        <v>102</v>
      </c>
      <c r="B137" s="177" t="s">
        <v>278</v>
      </c>
      <c r="C137" s="177" t="s">
        <v>80</v>
      </c>
      <c r="D137" s="177" t="s">
        <v>275</v>
      </c>
      <c r="E137" s="177" t="s">
        <v>222</v>
      </c>
    </row>
    <row r="138" spans="1:5" x14ac:dyDescent="0.2">
      <c r="A138" s="177" t="s">
        <v>279</v>
      </c>
      <c r="B138" s="177" t="s">
        <v>209</v>
      </c>
      <c r="C138" s="177" t="s">
        <v>92</v>
      </c>
      <c r="D138" s="177" t="s">
        <v>275</v>
      </c>
      <c r="E138" s="177" t="s">
        <v>222</v>
      </c>
    </row>
    <row r="139" spans="1:5" x14ac:dyDescent="0.2">
      <c r="A139" s="177" t="s">
        <v>280</v>
      </c>
      <c r="B139" s="177" t="s">
        <v>235</v>
      </c>
      <c r="C139" s="177" t="s">
        <v>80</v>
      </c>
      <c r="D139" s="177" t="s">
        <v>275</v>
      </c>
      <c r="E139" s="177" t="s">
        <v>222</v>
      </c>
    </row>
    <row r="140" spans="1:5" x14ac:dyDescent="0.2">
      <c r="A140" s="177" t="s">
        <v>114</v>
      </c>
      <c r="B140" s="177" t="s">
        <v>133</v>
      </c>
      <c r="C140" s="177" t="s">
        <v>92</v>
      </c>
      <c r="D140" s="177" t="s">
        <v>275</v>
      </c>
      <c r="E140" s="177" t="s">
        <v>222</v>
      </c>
    </row>
    <row r="141" spans="1:5" x14ac:dyDescent="0.2">
      <c r="A141" s="177" t="s">
        <v>281</v>
      </c>
      <c r="B141" s="177" t="s">
        <v>145</v>
      </c>
      <c r="C141" s="177" t="s">
        <v>80</v>
      </c>
      <c r="D141" s="177" t="s">
        <v>275</v>
      </c>
      <c r="E141" s="177" t="s">
        <v>222</v>
      </c>
    </row>
    <row r="142" spans="1:5" x14ac:dyDescent="0.2">
      <c r="A142" s="177" t="s">
        <v>282</v>
      </c>
      <c r="B142" s="177" t="s">
        <v>283</v>
      </c>
      <c r="C142" s="177" t="s">
        <v>92</v>
      </c>
      <c r="D142" s="177" t="s">
        <v>275</v>
      </c>
      <c r="E142" s="177" t="s">
        <v>222</v>
      </c>
    </row>
    <row r="143" spans="1:5" x14ac:dyDescent="0.2">
      <c r="A143" s="177" t="s">
        <v>119</v>
      </c>
      <c r="B143" s="177" t="s">
        <v>284</v>
      </c>
      <c r="C143" s="177" t="s">
        <v>92</v>
      </c>
      <c r="D143" s="177" t="s">
        <v>275</v>
      </c>
      <c r="E143" s="177" t="s">
        <v>222</v>
      </c>
    </row>
    <row r="144" spans="1:5" x14ac:dyDescent="0.2">
      <c r="A144" s="177" t="s">
        <v>208</v>
      </c>
      <c r="B144" s="177" t="s">
        <v>228</v>
      </c>
      <c r="C144" s="177" t="s">
        <v>92</v>
      </c>
      <c r="D144" s="177" t="s">
        <v>275</v>
      </c>
      <c r="E144" s="177" t="s">
        <v>222</v>
      </c>
    </row>
    <row r="145" spans="1:5" x14ac:dyDescent="0.2">
      <c r="A145" s="177" t="s">
        <v>285</v>
      </c>
      <c r="B145" s="177" t="s">
        <v>286</v>
      </c>
      <c r="C145" s="177" t="s">
        <v>80</v>
      </c>
      <c r="D145" s="177" t="s">
        <v>275</v>
      </c>
      <c r="E145" s="177" t="s">
        <v>222</v>
      </c>
    </row>
    <row r="146" spans="1:5" x14ac:dyDescent="0.2">
      <c r="A146" s="177" t="s">
        <v>287</v>
      </c>
      <c r="B146" s="177" t="s">
        <v>288</v>
      </c>
      <c r="C146" s="177" t="s">
        <v>80</v>
      </c>
      <c r="D146" s="177" t="s">
        <v>275</v>
      </c>
      <c r="E146" s="177" t="s">
        <v>222</v>
      </c>
    </row>
    <row r="147" spans="1:5" x14ac:dyDescent="0.2">
      <c r="A147" s="177" t="s">
        <v>289</v>
      </c>
      <c r="B147" s="177" t="s">
        <v>166</v>
      </c>
      <c r="C147" s="177" t="s">
        <v>80</v>
      </c>
      <c r="D147" s="177" t="s">
        <v>275</v>
      </c>
      <c r="E147" s="177" t="s">
        <v>222</v>
      </c>
    </row>
    <row r="148" spans="1:5" x14ac:dyDescent="0.2">
      <c r="A148" s="177" t="s">
        <v>210</v>
      </c>
      <c r="B148" s="177" t="s">
        <v>290</v>
      </c>
      <c r="C148" s="177" t="s">
        <v>92</v>
      </c>
      <c r="D148" s="177" t="s">
        <v>275</v>
      </c>
      <c r="E148" s="177" t="s">
        <v>222</v>
      </c>
    </row>
    <row r="149" spans="1:5" x14ac:dyDescent="0.2">
      <c r="A149" s="177" t="s">
        <v>212</v>
      </c>
      <c r="B149" s="177" t="s">
        <v>154</v>
      </c>
      <c r="C149" s="177" t="s">
        <v>80</v>
      </c>
      <c r="D149" s="177" t="s">
        <v>291</v>
      </c>
      <c r="E149" s="177" t="s">
        <v>292</v>
      </c>
    </row>
    <row r="150" spans="1:5" x14ac:dyDescent="0.2">
      <c r="A150" s="177" t="s">
        <v>162</v>
      </c>
      <c r="B150" s="177" t="s">
        <v>96</v>
      </c>
      <c r="C150" s="177" t="s">
        <v>92</v>
      </c>
      <c r="D150" s="177" t="s">
        <v>291</v>
      </c>
      <c r="E150" s="177" t="s">
        <v>292</v>
      </c>
    </row>
    <row r="151" spans="1:5" x14ac:dyDescent="0.2">
      <c r="A151" s="177" t="s">
        <v>293</v>
      </c>
      <c r="B151" s="177" t="s">
        <v>145</v>
      </c>
      <c r="C151" s="177" t="s">
        <v>80</v>
      </c>
      <c r="D151" s="177" t="s">
        <v>291</v>
      </c>
      <c r="E151" s="177" t="s">
        <v>292</v>
      </c>
    </row>
    <row r="152" spans="1:5" x14ac:dyDescent="0.2">
      <c r="A152" s="177" t="s">
        <v>294</v>
      </c>
      <c r="B152" s="177" t="s">
        <v>119</v>
      </c>
      <c r="C152" s="177" t="s">
        <v>92</v>
      </c>
      <c r="D152" s="177" t="s">
        <v>291</v>
      </c>
      <c r="E152" s="177" t="s">
        <v>292</v>
      </c>
    </row>
    <row r="153" spans="1:5" x14ac:dyDescent="0.2">
      <c r="A153" s="177" t="s">
        <v>91</v>
      </c>
      <c r="B153" s="177" t="s">
        <v>295</v>
      </c>
      <c r="C153" s="177" t="s">
        <v>80</v>
      </c>
      <c r="D153" s="177" t="s">
        <v>291</v>
      </c>
      <c r="E153" s="177" t="s">
        <v>292</v>
      </c>
    </row>
    <row r="154" spans="1:5" x14ac:dyDescent="0.2">
      <c r="A154" s="177" t="s">
        <v>134</v>
      </c>
      <c r="B154" s="177" t="s">
        <v>115</v>
      </c>
      <c r="C154" s="177" t="s">
        <v>92</v>
      </c>
      <c r="D154" s="177" t="s">
        <v>291</v>
      </c>
      <c r="E154" s="177" t="s">
        <v>292</v>
      </c>
    </row>
    <row r="155" spans="1:5" x14ac:dyDescent="0.2">
      <c r="A155" s="177" t="s">
        <v>97</v>
      </c>
      <c r="B155" s="177" t="s">
        <v>111</v>
      </c>
      <c r="C155" s="177" t="s">
        <v>80</v>
      </c>
      <c r="D155" s="177" t="s">
        <v>291</v>
      </c>
      <c r="E155" s="177" t="s">
        <v>292</v>
      </c>
    </row>
    <row r="156" spans="1:5" x14ac:dyDescent="0.2">
      <c r="A156" s="177" t="s">
        <v>296</v>
      </c>
      <c r="B156" s="177" t="s">
        <v>79</v>
      </c>
      <c r="C156" s="177" t="s">
        <v>92</v>
      </c>
      <c r="D156" s="177" t="s">
        <v>291</v>
      </c>
      <c r="E156" s="177" t="s">
        <v>292</v>
      </c>
    </row>
    <row r="157" spans="1:5" x14ac:dyDescent="0.2">
      <c r="A157" s="177" t="s">
        <v>297</v>
      </c>
      <c r="B157" s="177" t="s">
        <v>205</v>
      </c>
      <c r="C157" s="177" t="s">
        <v>92</v>
      </c>
      <c r="D157" s="177" t="s">
        <v>291</v>
      </c>
      <c r="E157" s="177" t="s">
        <v>292</v>
      </c>
    </row>
    <row r="158" spans="1:5" x14ac:dyDescent="0.2">
      <c r="A158" s="177" t="s">
        <v>298</v>
      </c>
      <c r="B158" s="177" t="s">
        <v>299</v>
      </c>
      <c r="C158" s="177" t="s">
        <v>92</v>
      </c>
      <c r="D158" s="177" t="s">
        <v>291</v>
      </c>
      <c r="E158" s="177" t="s">
        <v>292</v>
      </c>
    </row>
    <row r="159" spans="1:5" x14ac:dyDescent="0.2">
      <c r="A159" s="177" t="s">
        <v>300</v>
      </c>
      <c r="B159" s="177" t="s">
        <v>301</v>
      </c>
      <c r="C159" s="177" t="s">
        <v>80</v>
      </c>
      <c r="D159" s="177" t="s">
        <v>291</v>
      </c>
      <c r="E159" s="177" t="s">
        <v>292</v>
      </c>
    </row>
    <row r="160" spans="1:5" x14ac:dyDescent="0.2">
      <c r="A160" s="177" t="s">
        <v>302</v>
      </c>
      <c r="B160" s="177" t="s">
        <v>290</v>
      </c>
      <c r="C160" s="177" t="s">
        <v>80</v>
      </c>
      <c r="D160" s="177" t="s">
        <v>291</v>
      </c>
      <c r="E160" s="177" t="s">
        <v>292</v>
      </c>
    </row>
    <row r="161" spans="1:5" x14ac:dyDescent="0.2">
      <c r="A161" s="177" t="s">
        <v>110</v>
      </c>
      <c r="B161" s="177" t="s">
        <v>172</v>
      </c>
      <c r="C161" s="177" t="s">
        <v>80</v>
      </c>
      <c r="D161" s="177" t="s">
        <v>291</v>
      </c>
      <c r="E161" s="177" t="s">
        <v>292</v>
      </c>
    </row>
    <row r="162" spans="1:5" x14ac:dyDescent="0.2">
      <c r="A162" s="177" t="s">
        <v>303</v>
      </c>
      <c r="B162" s="177" t="s">
        <v>304</v>
      </c>
      <c r="C162" s="177" t="s">
        <v>92</v>
      </c>
      <c r="D162" s="177" t="s">
        <v>291</v>
      </c>
      <c r="E162" s="177" t="s">
        <v>292</v>
      </c>
    </row>
    <row r="163" spans="1:5" x14ac:dyDescent="0.2">
      <c r="A163" s="177" t="s">
        <v>305</v>
      </c>
      <c r="B163" s="177" t="s">
        <v>109</v>
      </c>
      <c r="C163" s="177" t="s">
        <v>92</v>
      </c>
      <c r="D163" s="177" t="s">
        <v>291</v>
      </c>
      <c r="E163" s="177" t="s">
        <v>292</v>
      </c>
    </row>
    <row r="164" spans="1:5" x14ac:dyDescent="0.2">
      <c r="A164" s="177" t="s">
        <v>208</v>
      </c>
      <c r="B164" s="177" t="s">
        <v>99</v>
      </c>
      <c r="C164" s="177" t="s">
        <v>92</v>
      </c>
      <c r="D164" s="177" t="s">
        <v>291</v>
      </c>
      <c r="E164" s="177" t="s">
        <v>292</v>
      </c>
    </row>
    <row r="165" spans="1:5" x14ac:dyDescent="0.2">
      <c r="A165" s="177" t="s">
        <v>306</v>
      </c>
      <c r="B165" s="177" t="s">
        <v>305</v>
      </c>
      <c r="C165" s="177" t="s">
        <v>92</v>
      </c>
      <c r="D165" s="177" t="s">
        <v>291</v>
      </c>
      <c r="E165" s="177" t="s">
        <v>292</v>
      </c>
    </row>
    <row r="166" spans="1:5" x14ac:dyDescent="0.2">
      <c r="A166" s="177" t="s">
        <v>307</v>
      </c>
      <c r="B166" s="177" t="s">
        <v>166</v>
      </c>
      <c r="C166" s="177" t="s">
        <v>80</v>
      </c>
      <c r="D166" s="177" t="s">
        <v>291</v>
      </c>
      <c r="E166" s="177" t="s">
        <v>292</v>
      </c>
    </row>
    <row r="167" spans="1:5" x14ac:dyDescent="0.2">
      <c r="A167" s="177" t="s">
        <v>308</v>
      </c>
      <c r="B167" s="177" t="s">
        <v>309</v>
      </c>
      <c r="C167" s="177" t="s">
        <v>80</v>
      </c>
      <c r="D167" s="177" t="s">
        <v>291</v>
      </c>
      <c r="E167" s="177" t="s">
        <v>292</v>
      </c>
    </row>
    <row r="168" spans="1:5" x14ac:dyDescent="0.2">
      <c r="A168" s="177" t="s">
        <v>185</v>
      </c>
      <c r="B168" s="177" t="s">
        <v>230</v>
      </c>
      <c r="C168" s="177" t="s">
        <v>80</v>
      </c>
      <c r="D168" s="177" t="s">
        <v>291</v>
      </c>
      <c r="E168" s="177" t="s">
        <v>292</v>
      </c>
    </row>
    <row r="169" spans="1:5" x14ac:dyDescent="0.2">
      <c r="A169" s="177" t="s">
        <v>310</v>
      </c>
      <c r="B169" s="177" t="s">
        <v>301</v>
      </c>
      <c r="C169" s="177" t="s">
        <v>80</v>
      </c>
      <c r="D169" s="177" t="s">
        <v>291</v>
      </c>
      <c r="E169" s="177" t="s">
        <v>292</v>
      </c>
    </row>
    <row r="170" spans="1:5" x14ac:dyDescent="0.2">
      <c r="A170" s="177" t="s">
        <v>311</v>
      </c>
      <c r="B170" s="177" t="s">
        <v>119</v>
      </c>
      <c r="C170" s="177" t="s">
        <v>92</v>
      </c>
      <c r="D170" s="177" t="s">
        <v>291</v>
      </c>
      <c r="E170" s="177" t="s">
        <v>292</v>
      </c>
    </row>
    <row r="171" spans="1:5" x14ac:dyDescent="0.2">
      <c r="A171" s="177" t="s">
        <v>312</v>
      </c>
      <c r="B171" s="177" t="s">
        <v>122</v>
      </c>
      <c r="C171" s="177" t="s">
        <v>92</v>
      </c>
      <c r="D171" s="177" t="s">
        <v>291</v>
      </c>
      <c r="E171" s="177" t="s">
        <v>292</v>
      </c>
    </row>
    <row r="172" spans="1:5" x14ac:dyDescent="0.2">
      <c r="A172" s="177" t="s">
        <v>313</v>
      </c>
      <c r="B172" s="177" t="s">
        <v>90</v>
      </c>
      <c r="C172" s="177" t="s">
        <v>80</v>
      </c>
      <c r="D172" s="177" t="s">
        <v>291</v>
      </c>
      <c r="E172" s="177" t="s">
        <v>292</v>
      </c>
    </row>
    <row r="173" spans="1:5" x14ac:dyDescent="0.2">
      <c r="A173" s="177" t="s">
        <v>314</v>
      </c>
      <c r="B173" s="177" t="s">
        <v>315</v>
      </c>
      <c r="C173" s="177" t="s">
        <v>80</v>
      </c>
      <c r="D173" s="177" t="s">
        <v>291</v>
      </c>
      <c r="E173" s="177" t="s">
        <v>292</v>
      </c>
    </row>
    <row r="174" spans="1:5" x14ac:dyDescent="0.2">
      <c r="A174" s="177" t="s">
        <v>139</v>
      </c>
      <c r="B174" s="177" t="s">
        <v>85</v>
      </c>
      <c r="C174" s="177" t="s">
        <v>92</v>
      </c>
      <c r="D174" s="177" t="s">
        <v>291</v>
      </c>
      <c r="E174" s="177" t="s">
        <v>292</v>
      </c>
    </row>
    <row r="175" spans="1:5" x14ac:dyDescent="0.2">
      <c r="A175" s="177" t="s">
        <v>276</v>
      </c>
      <c r="B175" s="177" t="s">
        <v>126</v>
      </c>
      <c r="C175" s="177" t="s">
        <v>80</v>
      </c>
      <c r="D175" s="177" t="s">
        <v>291</v>
      </c>
      <c r="E175" s="177" t="s">
        <v>292</v>
      </c>
    </row>
    <row r="176" spans="1:5" x14ac:dyDescent="0.2">
      <c r="A176" s="177" t="s">
        <v>316</v>
      </c>
      <c r="B176" s="177" t="s">
        <v>129</v>
      </c>
      <c r="C176" s="177" t="s">
        <v>92</v>
      </c>
      <c r="D176" s="177" t="s">
        <v>317</v>
      </c>
      <c r="E176" s="177" t="s">
        <v>292</v>
      </c>
    </row>
    <row r="177" spans="1:5" x14ac:dyDescent="0.2">
      <c r="A177" s="177" t="s">
        <v>102</v>
      </c>
      <c r="B177" s="177" t="s">
        <v>96</v>
      </c>
      <c r="C177" s="177" t="s">
        <v>80</v>
      </c>
      <c r="D177" s="177" t="s">
        <v>317</v>
      </c>
      <c r="E177" s="177" t="s">
        <v>292</v>
      </c>
    </row>
    <row r="178" spans="1:5" x14ac:dyDescent="0.2">
      <c r="A178" s="177" t="s">
        <v>102</v>
      </c>
      <c r="B178" s="177" t="s">
        <v>169</v>
      </c>
      <c r="C178" s="177" t="s">
        <v>92</v>
      </c>
      <c r="D178" s="177" t="s">
        <v>317</v>
      </c>
      <c r="E178" s="177" t="s">
        <v>292</v>
      </c>
    </row>
    <row r="179" spans="1:5" x14ac:dyDescent="0.2">
      <c r="A179" s="177" t="s">
        <v>288</v>
      </c>
      <c r="B179" s="177" t="s">
        <v>122</v>
      </c>
      <c r="C179" s="177" t="s">
        <v>80</v>
      </c>
      <c r="D179" s="177" t="s">
        <v>317</v>
      </c>
      <c r="E179" s="177" t="s">
        <v>292</v>
      </c>
    </row>
    <row r="180" spans="1:5" x14ac:dyDescent="0.2">
      <c r="A180" s="177" t="s">
        <v>318</v>
      </c>
      <c r="B180" s="177" t="s">
        <v>319</v>
      </c>
      <c r="C180" s="177" t="s">
        <v>92</v>
      </c>
      <c r="D180" s="177" t="s">
        <v>317</v>
      </c>
      <c r="E180" s="177" t="s">
        <v>292</v>
      </c>
    </row>
    <row r="181" spans="1:5" x14ac:dyDescent="0.2">
      <c r="A181" s="177" t="s">
        <v>320</v>
      </c>
      <c r="B181" s="177" t="s">
        <v>321</v>
      </c>
      <c r="C181" s="177" t="s">
        <v>80</v>
      </c>
      <c r="D181" s="177" t="s">
        <v>317</v>
      </c>
      <c r="E181" s="177" t="s">
        <v>292</v>
      </c>
    </row>
    <row r="182" spans="1:5" x14ac:dyDescent="0.2">
      <c r="A182" s="177" t="s">
        <v>322</v>
      </c>
      <c r="B182" s="177" t="s">
        <v>323</v>
      </c>
      <c r="C182" s="177" t="s">
        <v>92</v>
      </c>
      <c r="D182" s="177" t="s">
        <v>317</v>
      </c>
      <c r="E182" s="177" t="s">
        <v>292</v>
      </c>
    </row>
    <row r="183" spans="1:5" x14ac:dyDescent="0.2">
      <c r="A183" s="177" t="s">
        <v>147</v>
      </c>
      <c r="B183" s="177" t="s">
        <v>324</v>
      </c>
      <c r="C183" s="177" t="s">
        <v>80</v>
      </c>
      <c r="D183" s="177" t="s">
        <v>317</v>
      </c>
      <c r="E183" s="177" t="s">
        <v>292</v>
      </c>
    </row>
    <row r="184" spans="1:5" x14ac:dyDescent="0.2">
      <c r="A184" s="177" t="s">
        <v>325</v>
      </c>
      <c r="B184" s="177" t="s">
        <v>122</v>
      </c>
      <c r="C184" s="177" t="s">
        <v>92</v>
      </c>
      <c r="D184" s="177" t="s">
        <v>317</v>
      </c>
      <c r="E184" s="177" t="s">
        <v>292</v>
      </c>
    </row>
    <row r="185" spans="1:5" x14ac:dyDescent="0.2">
      <c r="A185" s="177" t="s">
        <v>326</v>
      </c>
      <c r="B185" s="177" t="s">
        <v>99</v>
      </c>
      <c r="C185" s="177" t="s">
        <v>80</v>
      </c>
      <c r="D185" s="177" t="s">
        <v>317</v>
      </c>
      <c r="E185" s="177" t="s">
        <v>292</v>
      </c>
    </row>
    <row r="186" spans="1:5" x14ac:dyDescent="0.2">
      <c r="A186" s="177" t="s">
        <v>327</v>
      </c>
      <c r="B186" s="177" t="s">
        <v>328</v>
      </c>
      <c r="C186" s="177" t="s">
        <v>80</v>
      </c>
      <c r="D186" s="177" t="s">
        <v>317</v>
      </c>
      <c r="E186" s="177" t="s">
        <v>292</v>
      </c>
    </row>
    <row r="187" spans="1:5" x14ac:dyDescent="0.2">
      <c r="A187" s="177" t="s">
        <v>329</v>
      </c>
      <c r="B187" s="177" t="s">
        <v>205</v>
      </c>
      <c r="C187" s="177" t="s">
        <v>80</v>
      </c>
      <c r="D187" s="177" t="s">
        <v>317</v>
      </c>
      <c r="E187" s="177" t="s">
        <v>292</v>
      </c>
    </row>
    <row r="188" spans="1:5" x14ac:dyDescent="0.2">
      <c r="A188" s="177" t="s">
        <v>310</v>
      </c>
      <c r="B188" s="177" t="s">
        <v>85</v>
      </c>
      <c r="C188" s="177" t="s">
        <v>80</v>
      </c>
      <c r="D188" s="177" t="s">
        <v>317</v>
      </c>
      <c r="E188" s="177" t="s">
        <v>292</v>
      </c>
    </row>
    <row r="189" spans="1:5" x14ac:dyDescent="0.2">
      <c r="A189" s="177" t="s">
        <v>330</v>
      </c>
      <c r="B189" s="177" t="s">
        <v>331</v>
      </c>
      <c r="C189" s="177" t="s">
        <v>92</v>
      </c>
      <c r="D189" s="177" t="s">
        <v>317</v>
      </c>
      <c r="E189" s="177" t="s">
        <v>292</v>
      </c>
    </row>
    <row r="190" spans="1:5" x14ac:dyDescent="0.2">
      <c r="A190" s="177" t="s">
        <v>83</v>
      </c>
      <c r="B190" s="177" t="s">
        <v>86</v>
      </c>
      <c r="C190" s="177" t="s">
        <v>92</v>
      </c>
      <c r="D190" s="177" t="s">
        <v>317</v>
      </c>
      <c r="E190" s="177" t="s">
        <v>292</v>
      </c>
    </row>
    <row r="191" spans="1:5" x14ac:dyDescent="0.2">
      <c r="A191" s="177" t="s">
        <v>332</v>
      </c>
      <c r="B191" s="177" t="s">
        <v>333</v>
      </c>
      <c r="C191" s="177" t="s">
        <v>92</v>
      </c>
      <c r="D191" s="177" t="s">
        <v>317</v>
      </c>
      <c r="E191" s="177" t="s">
        <v>292</v>
      </c>
    </row>
    <row r="192" spans="1:5" x14ac:dyDescent="0.2">
      <c r="A192" s="177" t="s">
        <v>334</v>
      </c>
      <c r="B192" s="177" t="s">
        <v>335</v>
      </c>
      <c r="C192" s="177" t="s">
        <v>80</v>
      </c>
      <c r="D192" s="177" t="s">
        <v>317</v>
      </c>
      <c r="E192" s="177" t="s">
        <v>292</v>
      </c>
    </row>
    <row r="193" spans="1:5" x14ac:dyDescent="0.2">
      <c r="A193" s="177" t="s">
        <v>336</v>
      </c>
      <c r="B193" s="177" t="s">
        <v>111</v>
      </c>
      <c r="C193" s="177" t="s">
        <v>80</v>
      </c>
      <c r="D193" s="177" t="s">
        <v>317</v>
      </c>
      <c r="E193" s="177" t="s">
        <v>292</v>
      </c>
    </row>
    <row r="194" spans="1:5" x14ac:dyDescent="0.2">
      <c r="A194" s="177" t="s">
        <v>102</v>
      </c>
      <c r="B194" s="177" t="s">
        <v>122</v>
      </c>
      <c r="C194" s="177" t="s">
        <v>80</v>
      </c>
      <c r="D194" s="177" t="s">
        <v>317</v>
      </c>
      <c r="E194" s="177" t="s">
        <v>292</v>
      </c>
    </row>
    <row r="195" spans="1:5" x14ac:dyDescent="0.2">
      <c r="A195" s="177" t="s">
        <v>102</v>
      </c>
      <c r="B195" s="177" t="s">
        <v>209</v>
      </c>
      <c r="C195" s="177" t="s">
        <v>92</v>
      </c>
      <c r="D195" s="177" t="s">
        <v>317</v>
      </c>
      <c r="E195" s="177" t="s">
        <v>292</v>
      </c>
    </row>
    <row r="196" spans="1:5" x14ac:dyDescent="0.2">
      <c r="A196" s="177" t="s">
        <v>337</v>
      </c>
      <c r="B196" s="177" t="s">
        <v>239</v>
      </c>
      <c r="C196" s="177" t="s">
        <v>80</v>
      </c>
      <c r="D196" s="177" t="s">
        <v>317</v>
      </c>
      <c r="E196" s="177" t="s">
        <v>292</v>
      </c>
    </row>
    <row r="197" spans="1:5" x14ac:dyDescent="0.2">
      <c r="A197" s="177" t="s">
        <v>105</v>
      </c>
      <c r="B197" s="177" t="s">
        <v>86</v>
      </c>
      <c r="C197" s="177" t="s">
        <v>92</v>
      </c>
      <c r="D197" s="177" t="s">
        <v>317</v>
      </c>
      <c r="E197" s="177" t="s">
        <v>292</v>
      </c>
    </row>
    <row r="198" spans="1:5" x14ac:dyDescent="0.2">
      <c r="A198" s="177" t="s">
        <v>338</v>
      </c>
      <c r="B198" s="177" t="s">
        <v>339</v>
      </c>
      <c r="C198" s="177" t="s">
        <v>80</v>
      </c>
      <c r="D198" s="177" t="s">
        <v>317</v>
      </c>
      <c r="E198" s="177" t="s">
        <v>292</v>
      </c>
    </row>
    <row r="199" spans="1:5" x14ac:dyDescent="0.2">
      <c r="A199" s="177" t="s">
        <v>157</v>
      </c>
      <c r="B199" s="177" t="s">
        <v>340</v>
      </c>
      <c r="C199" s="177" t="s">
        <v>80</v>
      </c>
      <c r="D199" s="177" t="s">
        <v>317</v>
      </c>
      <c r="E199" s="177" t="s">
        <v>292</v>
      </c>
    </row>
    <row r="200" spans="1:5" x14ac:dyDescent="0.2">
      <c r="A200" s="177" t="s">
        <v>341</v>
      </c>
      <c r="B200" s="177" t="s">
        <v>342</v>
      </c>
      <c r="C200" s="177" t="s">
        <v>80</v>
      </c>
      <c r="D200" s="177" t="s">
        <v>317</v>
      </c>
      <c r="E200" s="177" t="s">
        <v>292</v>
      </c>
    </row>
    <row r="201" spans="1:5" x14ac:dyDescent="0.2">
      <c r="A201" s="177" t="s">
        <v>343</v>
      </c>
      <c r="B201" s="177" t="s">
        <v>344</v>
      </c>
      <c r="C201" s="177" t="s">
        <v>92</v>
      </c>
      <c r="D201" s="177" t="s">
        <v>317</v>
      </c>
      <c r="E201" s="177" t="s">
        <v>292</v>
      </c>
    </row>
  </sheetData>
  <pageMargins left="0.7" right="0.7" top="0.78740157499999996" bottom="0.78740157499999996" header="0.3" footer="0.3"/>
  <pageSetup paperSize="9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0CCA01-E16A-3D44-9291-5744287A9938}">
  <sheetPr>
    <pageSetUpPr fitToPage="1"/>
  </sheetPr>
  <dimension ref="B1:N14"/>
  <sheetViews>
    <sheetView workbookViewId="0">
      <selection activeCell="B5" sqref="B5"/>
    </sheetView>
  </sheetViews>
  <sheetFormatPr baseColWidth="10" defaultRowHeight="13" x14ac:dyDescent="0.15"/>
  <cols>
    <col min="1" max="1" width="2.83203125" style="122" customWidth="1"/>
    <col min="2" max="2" width="18.83203125" style="126" customWidth="1"/>
    <col min="3" max="3" width="18.83203125" style="149" customWidth="1"/>
    <col min="4" max="4" width="9.1640625" style="150" customWidth="1"/>
    <col min="5" max="5" width="2.83203125" style="122" customWidth="1"/>
    <col min="6" max="6" width="18.83203125" style="126" customWidth="1"/>
    <col min="7" max="7" width="18.83203125" style="149" customWidth="1"/>
    <col min="8" max="8" width="9.1640625" style="150" customWidth="1"/>
    <col min="9" max="9" width="2.83203125" style="122" customWidth="1"/>
    <col min="10" max="10" width="18.83203125" style="126" customWidth="1"/>
    <col min="11" max="11" width="18.83203125" style="149" customWidth="1"/>
    <col min="12" max="12" width="9.1640625" style="150" customWidth="1"/>
    <col min="13" max="14" width="2.83203125" style="122" customWidth="1"/>
    <col min="15" max="16384" width="10.83203125" style="122"/>
  </cols>
  <sheetData>
    <row r="1" spans="2:14" s="125" customFormat="1" ht="32" customHeight="1" x14ac:dyDescent="0.15">
      <c r="G1" s="124" t="s">
        <v>58</v>
      </c>
      <c r="J1" s="151" t="s">
        <v>60</v>
      </c>
    </row>
    <row r="2" spans="2:14" ht="20" x14ac:dyDescent="0.15">
      <c r="B2" s="199" t="s">
        <v>27</v>
      </c>
      <c r="C2" s="200"/>
      <c r="D2" s="201"/>
      <c r="E2" s="123"/>
      <c r="F2" s="199" t="s">
        <v>28</v>
      </c>
      <c r="G2" s="200"/>
      <c r="H2" s="201"/>
      <c r="I2" s="123"/>
      <c r="J2" s="199" t="s">
        <v>29</v>
      </c>
      <c r="K2" s="200"/>
      <c r="L2" s="201"/>
      <c r="M2" s="123"/>
      <c r="N2" s="123"/>
    </row>
    <row r="3" spans="2:14" ht="20" x14ac:dyDescent="0.15">
      <c r="B3" s="143" t="s">
        <v>49</v>
      </c>
      <c r="C3" s="144">
        <f>COUNTA(C5:C605)</f>
        <v>5</v>
      </c>
      <c r="D3" s="145"/>
      <c r="E3" s="123"/>
      <c r="F3" s="143" t="s">
        <v>49</v>
      </c>
      <c r="G3" s="144">
        <f>COUNTA(G5:G605)</f>
        <v>10</v>
      </c>
      <c r="H3" s="145"/>
      <c r="I3" s="123"/>
      <c r="J3" s="143" t="s">
        <v>49</v>
      </c>
      <c r="K3" s="144">
        <f>COUNTA(K5:K605)</f>
        <v>4</v>
      </c>
      <c r="L3" s="145"/>
      <c r="M3" s="123"/>
      <c r="N3" s="123"/>
    </row>
    <row r="4" spans="2:14" s="9" customFormat="1" ht="16" x14ac:dyDescent="0.2">
      <c r="B4" s="146" t="s">
        <v>5</v>
      </c>
      <c r="C4" s="147" t="s">
        <v>20</v>
      </c>
      <c r="D4" s="148" t="s">
        <v>57</v>
      </c>
      <c r="F4" s="146" t="s">
        <v>5</v>
      </c>
      <c r="G4" s="147" t="s">
        <v>20</v>
      </c>
      <c r="H4" s="148" t="s">
        <v>57</v>
      </c>
      <c r="J4" s="146" t="s">
        <v>5</v>
      </c>
      <c r="K4" s="147" t="s">
        <v>20</v>
      </c>
      <c r="L4" s="148" t="s">
        <v>57</v>
      </c>
    </row>
    <row r="5" spans="2:14" x14ac:dyDescent="0.15">
      <c r="B5" s="126" t="str" cm="1">
        <f t="array" ref="B5:D9">_xlfn._xlws.SORT( _xlfn._xlws.FILTER('Auswertung Mädchen'!D12:F608,'Auswertung Mädchen'!AF12:AF608="x", ""),3,1)</f>
        <v>Sch</v>
      </c>
      <c r="C5" s="149" t="str">
        <v>Jul</v>
      </c>
      <c r="D5" s="150" t="str">
        <v>1a</v>
      </c>
      <c r="F5" s="126" t="str" cm="1">
        <f t="array" ref="F5:H14">_xlfn._xlws.SORT( _xlfn._xlws.FILTER('Auswertung Mädchen'!D12:F608,'Auswertung Mädchen'!AG12:AG608="x", ""),3,1)</f>
        <v>Nau</v>
      </c>
      <c r="G5" s="149" t="str">
        <v>Sop</v>
      </c>
      <c r="H5" s="150" t="str">
        <v>1a</v>
      </c>
      <c r="J5" s="126" t="str" cm="1">
        <f t="array" ref="J5:L8" xml:space="preserve"> _xlfn._xlws.SORT(_xlfn._xlws.FILTER('Auswertung Mädchen'!D12:F608,'Auswertung Mädchen'!AH12:AH608="x", ""),3,1)</f>
        <v>Pie</v>
      </c>
      <c r="K5" s="149" t="str">
        <v>Max</v>
      </c>
      <c r="L5" s="150" t="str">
        <v>1a</v>
      </c>
    </row>
    <row r="6" spans="2:14" x14ac:dyDescent="0.15">
      <c r="B6" s="126" t="str">
        <v>Wer</v>
      </c>
      <c r="C6" s="149" t="str">
        <v>Luk</v>
      </c>
      <c r="D6" s="150" t="str">
        <v>1a</v>
      </c>
      <c r="F6" s="126" t="str">
        <v>Pet</v>
      </c>
      <c r="G6" s="149" t="str">
        <v>Ben</v>
      </c>
      <c r="H6" s="150" t="str">
        <v>1a</v>
      </c>
      <c r="J6" s="126" t="str">
        <v>Ron</v>
      </c>
      <c r="K6" s="149" t="str">
        <v>Han</v>
      </c>
      <c r="L6" s="150" t="str">
        <v>1a</v>
      </c>
    </row>
    <row r="7" spans="2:14" x14ac:dyDescent="0.15">
      <c r="B7" s="126" t="str">
        <v>Nik</v>
      </c>
      <c r="C7" s="149" t="str">
        <v>Jan</v>
      </c>
      <c r="D7" s="150" t="str">
        <v>1b</v>
      </c>
      <c r="F7" s="126" t="str">
        <v>Pre</v>
      </c>
      <c r="G7" s="149" t="str">
        <v>Leo</v>
      </c>
      <c r="H7" s="150" t="str">
        <v>1a</v>
      </c>
      <c r="J7" s="126" t="str">
        <v>Vol</v>
      </c>
      <c r="K7" s="149" t="str">
        <v>Art</v>
      </c>
      <c r="L7" s="150" t="str">
        <v>1a</v>
      </c>
    </row>
    <row r="8" spans="2:14" x14ac:dyDescent="0.15">
      <c r="B8" s="126" t="str">
        <v>Pil</v>
      </c>
      <c r="C8" s="149" t="str">
        <v>Mar</v>
      </c>
      <c r="D8" s="150" t="str">
        <v>1b</v>
      </c>
      <c r="F8" s="126" t="str">
        <v>Wid</v>
      </c>
      <c r="G8" s="149" t="str">
        <v>Neo</v>
      </c>
      <c r="H8" s="150" t="str">
        <v>1a</v>
      </c>
      <c r="J8" s="126" t="str">
        <v>Dos</v>
      </c>
      <c r="K8" s="149" t="str">
        <v>Mar</v>
      </c>
      <c r="L8" s="150" t="str">
        <v>1b</v>
      </c>
    </row>
    <row r="9" spans="2:14" x14ac:dyDescent="0.15">
      <c r="B9" s="126" t="str">
        <v>Zap</v>
      </c>
      <c r="C9" s="149" t="str">
        <v>Emi</v>
      </c>
      <c r="D9" s="150" t="str">
        <v>1b</v>
      </c>
      <c r="F9" s="126" t="str">
        <v>Bec</v>
      </c>
      <c r="G9" s="149" t="str">
        <v>Ben</v>
      </c>
      <c r="H9" s="150" t="str">
        <v>1b</v>
      </c>
    </row>
    <row r="10" spans="2:14" x14ac:dyDescent="0.15">
      <c r="F10" s="126" t="str">
        <v>Hoh</v>
      </c>
      <c r="G10" s="149" t="str">
        <v>Max</v>
      </c>
      <c r="H10" s="150" t="str">
        <v>1b</v>
      </c>
    </row>
    <row r="11" spans="2:14" x14ac:dyDescent="0.15">
      <c r="F11" s="126" t="str">
        <v>Jan</v>
      </c>
      <c r="G11" s="149" t="str">
        <v>Raz</v>
      </c>
      <c r="H11" s="150" t="str">
        <v>1b</v>
      </c>
    </row>
    <row r="12" spans="2:14" x14ac:dyDescent="0.15">
      <c r="F12" s="126" t="str">
        <v>Lud</v>
      </c>
      <c r="G12" s="149" t="str">
        <v>Tim</v>
      </c>
      <c r="H12" s="150" t="str">
        <v>1b</v>
      </c>
    </row>
    <row r="13" spans="2:14" x14ac:dyDescent="0.15">
      <c r="F13" s="126" t="str">
        <v>Nie</v>
      </c>
      <c r="G13" s="149" t="str">
        <v>Jul</v>
      </c>
      <c r="H13" s="150" t="str">
        <v>1b</v>
      </c>
    </row>
    <row r="14" spans="2:14" x14ac:dyDescent="0.15">
      <c r="F14" s="126" t="str">
        <v>Pei</v>
      </c>
      <c r="G14" s="149" t="str">
        <v>Ann</v>
      </c>
      <c r="H14" s="150" t="str">
        <v>1b</v>
      </c>
    </row>
  </sheetData>
  <sheetProtection algorithmName="SHA-512" hashValue="TJnB/lLG8E9TScEISJwIyxBPHC5igNCfhfJau2vFYcDBd4Ai6akQbBuZh3tDKBP8cSg9y5sfxNrXdeAaINW6Uw==" saltValue="nDRCNX6m1PQuitIkkhc6Qg==" spinCount="100000" sheet="1" objects="1" scenarios="1" formatCells="0" formatColumns="0" formatRows="0" sort="0" autoFilter="0"/>
  <mergeCells count="3">
    <mergeCell ref="B2:D2"/>
    <mergeCell ref="F2:H2"/>
    <mergeCell ref="J2:L2"/>
  </mergeCells>
  <printOptions horizontalCentered="1"/>
  <pageMargins left="0.7" right="0.7" top="1.0374015750000001" bottom="0.78740157499999996" header="0.3" footer="0.3"/>
  <pageSetup paperSize="9" scale="79" fitToHeight="2" orientation="landscape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A6701D-25A0-9E4B-8B97-2FBF5784D46E}">
  <sheetPr>
    <pageSetUpPr fitToPage="1"/>
  </sheetPr>
  <dimension ref="B1:N15"/>
  <sheetViews>
    <sheetView workbookViewId="0">
      <selection activeCell="F5" sqref="F5"/>
    </sheetView>
  </sheetViews>
  <sheetFormatPr baseColWidth="10" defaultRowHeight="13" x14ac:dyDescent="0.15"/>
  <cols>
    <col min="1" max="1" width="2.83203125" style="122" customWidth="1"/>
    <col min="2" max="2" width="18.83203125" style="126" customWidth="1"/>
    <col min="3" max="3" width="18.83203125" style="149" customWidth="1"/>
    <col min="4" max="4" width="9.1640625" style="150" customWidth="1"/>
    <col min="5" max="5" width="2.83203125" style="122" customWidth="1"/>
    <col min="6" max="6" width="18.83203125" style="126" customWidth="1"/>
    <col min="7" max="7" width="18.83203125" style="149" customWidth="1"/>
    <col min="8" max="8" width="9.1640625" style="150" customWidth="1"/>
    <col min="9" max="9" width="2.83203125" style="122" customWidth="1"/>
    <col min="10" max="10" width="18.83203125" style="126" customWidth="1"/>
    <col min="11" max="11" width="18.83203125" style="149" customWidth="1"/>
    <col min="12" max="12" width="9.1640625" style="150" customWidth="1"/>
    <col min="13" max="14" width="2.83203125" style="122" customWidth="1"/>
    <col min="15" max="16384" width="10.83203125" style="122"/>
  </cols>
  <sheetData>
    <row r="1" spans="2:14" s="125" customFormat="1" ht="32" customHeight="1" x14ac:dyDescent="0.15">
      <c r="G1" s="124" t="s">
        <v>59</v>
      </c>
      <c r="J1" s="151" t="s">
        <v>60</v>
      </c>
    </row>
    <row r="2" spans="2:14" ht="20" x14ac:dyDescent="0.15">
      <c r="B2" s="199" t="s">
        <v>27</v>
      </c>
      <c r="C2" s="200"/>
      <c r="D2" s="201"/>
      <c r="E2" s="123"/>
      <c r="F2" s="199" t="s">
        <v>28</v>
      </c>
      <c r="G2" s="200"/>
      <c r="H2" s="201"/>
      <c r="I2" s="123"/>
      <c r="J2" s="199" t="s">
        <v>29</v>
      </c>
      <c r="K2" s="200"/>
      <c r="L2" s="201"/>
      <c r="M2" s="123"/>
      <c r="N2" s="123"/>
    </row>
    <row r="3" spans="2:14" ht="20" x14ac:dyDescent="0.15">
      <c r="B3" s="143" t="s">
        <v>49</v>
      </c>
      <c r="C3" s="144">
        <f>COUNTA(C5:C605)</f>
        <v>4</v>
      </c>
      <c r="D3" s="145"/>
      <c r="E3" s="123"/>
      <c r="F3" s="143" t="s">
        <v>49</v>
      </c>
      <c r="G3" s="144">
        <f>COUNTA(G5:G605)</f>
        <v>11</v>
      </c>
      <c r="H3" s="145"/>
      <c r="I3" s="123"/>
      <c r="J3" s="143" t="s">
        <v>49</v>
      </c>
      <c r="K3" s="144">
        <f>COUNTA(K5:K605)</f>
        <v>6</v>
      </c>
      <c r="L3" s="145"/>
      <c r="M3" s="123"/>
      <c r="N3" s="123"/>
    </row>
    <row r="4" spans="2:14" s="9" customFormat="1" ht="16" x14ac:dyDescent="0.2">
      <c r="B4" s="146" t="s">
        <v>5</v>
      </c>
      <c r="C4" s="147" t="s">
        <v>20</v>
      </c>
      <c r="D4" s="148" t="s">
        <v>57</v>
      </c>
      <c r="F4" s="146" t="s">
        <v>5</v>
      </c>
      <c r="G4" s="147" t="s">
        <v>20</v>
      </c>
      <c r="H4" s="148" t="s">
        <v>57</v>
      </c>
      <c r="J4" s="146" t="s">
        <v>5</v>
      </c>
      <c r="K4" s="147" t="s">
        <v>20</v>
      </c>
      <c r="L4" s="148" t="s">
        <v>57</v>
      </c>
    </row>
    <row r="5" spans="2:14" x14ac:dyDescent="0.15">
      <c r="B5" s="126" t="str" cm="1">
        <f t="array" ref="B5:D8" xml:space="preserve"> _xlfn._xlws.SORT(_xlfn._xlws.FILTER('Auswertung Jungen'!D12:F608,'Auswertung Jungen'!AF12:AF608="x", ""),3,1)</f>
        <v>Sta</v>
      </c>
      <c r="C5" s="149" t="str">
        <v>Ben</v>
      </c>
      <c r="D5" s="150" t="str">
        <v>1a</v>
      </c>
      <c r="F5" s="126" t="str" cm="1">
        <f t="array" ref="F5:H15" xml:space="preserve"> _xlfn._xlws.SORT(_xlfn._xlws.FILTER('Auswertung Jungen'!D12:F608,'Auswertung Jungen'!AG12:AG608="x", ""),3,1)</f>
        <v>Hau</v>
      </c>
      <c r="G5" s="149" t="str">
        <v>Hel</v>
      </c>
      <c r="H5" s="150" t="str">
        <v>1a</v>
      </c>
      <c r="J5" s="126" t="str" cm="1">
        <f t="array" ref="J5:L10" xml:space="preserve"> _xlfn._xlws.SORT(_xlfn._xlws.FILTER('Auswertung Jungen'!D12:F608,'Auswertung Jungen'!AH12:AH608="x", ""),3,1)</f>
        <v>Mat</v>
      </c>
      <c r="K5" s="149" t="str">
        <v>Lea</v>
      </c>
      <c r="L5" s="150" t="str">
        <v>1a</v>
      </c>
    </row>
    <row r="6" spans="2:14" x14ac:dyDescent="0.15">
      <c r="B6" s="126" t="str">
        <v>Sta</v>
      </c>
      <c r="C6" s="149" t="str">
        <v>Sop</v>
      </c>
      <c r="D6" s="150" t="str">
        <v>1a</v>
      </c>
      <c r="F6" s="126" t="str">
        <v>Krä</v>
      </c>
      <c r="G6" s="149" t="str">
        <v>Sop</v>
      </c>
      <c r="H6" s="150" t="str">
        <v>1a</v>
      </c>
      <c r="J6" s="126" t="str">
        <v>Muj</v>
      </c>
      <c r="K6" s="149" t="str">
        <v>Ali</v>
      </c>
      <c r="L6" s="150" t="str">
        <v>1a</v>
      </c>
    </row>
    <row r="7" spans="2:14" x14ac:dyDescent="0.15">
      <c r="B7" s="126" t="str">
        <v>Roy</v>
      </c>
      <c r="C7" s="149" t="str">
        <v>Jul</v>
      </c>
      <c r="D7" s="150" t="str">
        <v>1b</v>
      </c>
      <c r="F7" s="126" t="str">
        <v>Roh</v>
      </c>
      <c r="G7" s="149" t="str">
        <v>Pau</v>
      </c>
      <c r="H7" s="150" t="str">
        <v>1a</v>
      </c>
      <c r="J7" s="126" t="str">
        <v>Mül</v>
      </c>
      <c r="K7" s="149" t="str">
        <v>Leo</v>
      </c>
      <c r="L7" s="150" t="str">
        <v>1a</v>
      </c>
    </row>
    <row r="8" spans="2:14" x14ac:dyDescent="0.15">
      <c r="B8" s="126" t="str">
        <v>Web</v>
      </c>
      <c r="C8" s="149" t="str">
        <v>Phi</v>
      </c>
      <c r="D8" s="150" t="str">
        <v>1b</v>
      </c>
      <c r="F8" s="126" t="str">
        <v>Stö</v>
      </c>
      <c r="G8" s="149" t="str">
        <v>Sar</v>
      </c>
      <c r="H8" s="150" t="str">
        <v>1a</v>
      </c>
      <c r="J8" s="126" t="str">
        <v>Sch</v>
      </c>
      <c r="K8" s="149" t="str">
        <v>Fra</v>
      </c>
      <c r="L8" s="150" t="str">
        <v>1a</v>
      </c>
    </row>
    <row r="9" spans="2:14" x14ac:dyDescent="0.15">
      <c r="F9" s="126" t="str">
        <v>Bel</v>
      </c>
      <c r="G9" s="149" t="str">
        <v>Nev</v>
      </c>
      <c r="H9" s="150" t="str">
        <v>1b</v>
      </c>
      <c r="J9" s="126" t="str">
        <v>Bec</v>
      </c>
      <c r="K9" s="149" t="str">
        <v>Lin</v>
      </c>
      <c r="L9" s="150" t="str">
        <v>1b</v>
      </c>
    </row>
    <row r="10" spans="2:14" x14ac:dyDescent="0.15">
      <c r="F10" s="126" t="str">
        <v>Cha</v>
      </c>
      <c r="G10" s="149" t="str">
        <v>Oli</v>
      </c>
      <c r="H10" s="150" t="str">
        <v>1b</v>
      </c>
      <c r="J10" s="126" t="str">
        <v>Kar</v>
      </c>
      <c r="K10" s="149" t="str">
        <v>Cel</v>
      </c>
      <c r="L10" s="150" t="str">
        <v>1b</v>
      </c>
    </row>
    <row r="11" spans="2:14" x14ac:dyDescent="0.15">
      <c r="F11" s="126" t="str">
        <v>Hed</v>
      </c>
      <c r="G11" s="149" t="str">
        <v>Lin</v>
      </c>
      <c r="H11" s="150" t="str">
        <v>1b</v>
      </c>
    </row>
    <row r="12" spans="2:14" x14ac:dyDescent="0.15">
      <c r="F12" s="126" t="str">
        <v>Ivs</v>
      </c>
      <c r="G12" s="149" t="str">
        <v>Jon</v>
      </c>
      <c r="H12" s="150" t="str">
        <v>1b</v>
      </c>
    </row>
    <row r="13" spans="2:14" x14ac:dyDescent="0.15">
      <c r="F13" s="126" t="str">
        <v>Pol</v>
      </c>
      <c r="G13" s="149" t="str">
        <v>Jon</v>
      </c>
      <c r="H13" s="150" t="str">
        <v>1b</v>
      </c>
    </row>
    <row r="14" spans="2:14" x14ac:dyDescent="0.15">
      <c r="F14" s="126" t="str">
        <v>Rei</v>
      </c>
      <c r="G14" s="149" t="str">
        <v>Luk</v>
      </c>
      <c r="H14" s="150" t="str">
        <v>1b</v>
      </c>
    </row>
    <row r="15" spans="2:14" x14ac:dyDescent="0.15">
      <c r="F15" s="126" t="str">
        <v>Wie</v>
      </c>
      <c r="G15" s="149" t="str">
        <v>Ann</v>
      </c>
      <c r="H15" s="150" t="str">
        <v>1b</v>
      </c>
    </row>
  </sheetData>
  <sheetProtection algorithmName="SHA-512" hashValue="L3XnHVKFUqhmFKM6Ar0RSuQ2UWh5yWRseZDlV+Br91Xwp8XRtInoHeYuYKzWGTII69pfrOlJ6rzTFnQtV7zMCA==" saltValue="p1I3/ddlwDRm3ymdAyo+2A==" spinCount="100000" sheet="1" objects="1" scenarios="1" formatCells="0" formatColumns="0" formatRows="0" sort="0" autoFilter="0"/>
  <mergeCells count="3">
    <mergeCell ref="B2:D2"/>
    <mergeCell ref="F2:H2"/>
    <mergeCell ref="J2:L2"/>
  </mergeCells>
  <printOptions horizontalCentered="1"/>
  <pageMargins left="0.7" right="0.7" top="1.0374015750000001" bottom="0.78740157499999996" header="0.3" footer="0.3"/>
  <pageSetup paperSize="9" scale="79" fitToHeight="2" orientation="landscape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25DAB-4BAB-C44D-ACA8-4B4C0395B9B5}">
  <sheetPr>
    <pageSetUpPr fitToPage="1"/>
  </sheetPr>
  <dimension ref="B1:O40"/>
  <sheetViews>
    <sheetView workbookViewId="0">
      <selection activeCell="D3" sqref="D3"/>
    </sheetView>
  </sheetViews>
  <sheetFormatPr baseColWidth="10" defaultRowHeight="16" x14ac:dyDescent="0.2"/>
  <cols>
    <col min="1" max="2" width="10.83203125" style="9"/>
    <col min="3" max="8" width="18.83203125" style="9" customWidth="1"/>
    <col min="9" max="9" width="6.83203125" style="9" customWidth="1"/>
    <col min="10" max="15" width="18.83203125" style="9" customWidth="1"/>
    <col min="16" max="16" width="10.83203125" style="9"/>
    <col min="17" max="17" width="16.1640625" style="9" customWidth="1"/>
    <col min="18" max="18" width="12.83203125" style="9" customWidth="1"/>
    <col min="19" max="19" width="13.1640625" style="9" customWidth="1"/>
    <col min="20" max="16384" width="10.83203125" style="9"/>
  </cols>
  <sheetData>
    <row r="1" spans="2:15" ht="45" customHeight="1" thickBot="1" x14ac:dyDescent="0.25"/>
    <row r="2" spans="2:15" ht="21" thickBot="1" x14ac:dyDescent="0.25">
      <c r="C2" s="157" t="s">
        <v>57</v>
      </c>
      <c r="D2" s="164" t="s">
        <v>81</v>
      </c>
      <c r="E2" s="9" t="s">
        <v>64</v>
      </c>
    </row>
    <row r="3" spans="2:15" ht="17" thickBot="1" x14ac:dyDescent="0.25">
      <c r="C3" s="157" t="s">
        <v>63</v>
      </c>
      <c r="D3" s="158">
        <f>D4+D5+D6</f>
        <v>19</v>
      </c>
    </row>
    <row r="4" spans="2:15" ht="17" thickBot="1" x14ac:dyDescent="0.25">
      <c r="C4" s="157" t="s">
        <v>27</v>
      </c>
      <c r="D4" s="158">
        <f>C10+J10</f>
        <v>4</v>
      </c>
    </row>
    <row r="5" spans="2:15" ht="17" thickBot="1" x14ac:dyDescent="0.25">
      <c r="C5" s="157" t="s">
        <v>28</v>
      </c>
      <c r="D5" s="158">
        <f>E10+L10</f>
        <v>8</v>
      </c>
    </row>
    <row r="6" spans="2:15" ht="17" thickBot="1" x14ac:dyDescent="0.25">
      <c r="C6" s="157" t="s">
        <v>29</v>
      </c>
      <c r="D6" s="158">
        <f>G10+N10</f>
        <v>7</v>
      </c>
    </row>
    <row r="7" spans="2:15" ht="17" thickBot="1" x14ac:dyDescent="0.25"/>
    <row r="8" spans="2:15" ht="17" thickBot="1" x14ac:dyDescent="0.25">
      <c r="C8" s="203" t="s">
        <v>47</v>
      </c>
      <c r="D8" s="204"/>
      <c r="E8" s="204"/>
      <c r="F8" s="204"/>
      <c r="G8" s="204"/>
      <c r="H8" s="205"/>
      <c r="J8" s="202" t="s">
        <v>48</v>
      </c>
      <c r="K8" s="202"/>
      <c r="L8" s="202"/>
      <c r="M8" s="202"/>
      <c r="N8" s="202"/>
      <c r="O8" s="202"/>
    </row>
    <row r="9" spans="2:15" ht="17" thickBot="1" x14ac:dyDescent="0.25">
      <c r="C9" s="210" t="s">
        <v>27</v>
      </c>
      <c r="D9" s="211"/>
      <c r="E9" s="206" t="s">
        <v>28</v>
      </c>
      <c r="F9" s="207"/>
      <c r="G9" s="206" t="s">
        <v>29</v>
      </c>
      <c r="H9" s="207"/>
      <c r="J9" s="209" t="s">
        <v>27</v>
      </c>
      <c r="K9" s="209"/>
      <c r="L9" s="208" t="s">
        <v>28</v>
      </c>
      <c r="M9" s="208"/>
      <c r="N9" s="208" t="s">
        <v>29</v>
      </c>
      <c r="O9" s="208"/>
    </row>
    <row r="10" spans="2:15" ht="17" thickBot="1" x14ac:dyDescent="0.25">
      <c r="B10" s="9" t="s">
        <v>50</v>
      </c>
      <c r="C10" s="208">
        <f>COUNTA(D12:D612)</f>
        <v>2</v>
      </c>
      <c r="D10" s="208"/>
      <c r="E10" s="208">
        <f>COUNTA(F12:F612)</f>
        <v>4</v>
      </c>
      <c r="F10" s="208"/>
      <c r="G10" s="208">
        <f>COUNTA(H12:H612)</f>
        <v>3</v>
      </c>
      <c r="H10" s="208"/>
      <c r="J10" s="208">
        <f>COUNTA(K12:K612)</f>
        <v>2</v>
      </c>
      <c r="K10" s="208"/>
      <c r="L10" s="208">
        <f>COUNTA(M12:M612)</f>
        <v>4</v>
      </c>
      <c r="M10" s="208"/>
      <c r="N10" s="208">
        <f>COUNTA(O12:O612)</f>
        <v>4</v>
      </c>
      <c r="O10" s="208"/>
    </row>
    <row r="11" spans="2:15" ht="17" thickBot="1" x14ac:dyDescent="0.25">
      <c r="C11" s="162" t="s">
        <v>5</v>
      </c>
      <c r="D11" s="162" t="s">
        <v>20</v>
      </c>
      <c r="E11" s="162" t="s">
        <v>5</v>
      </c>
      <c r="F11" s="162" t="s">
        <v>20</v>
      </c>
      <c r="G11" s="162" t="s">
        <v>5</v>
      </c>
      <c r="H11" s="162" t="s">
        <v>20</v>
      </c>
      <c r="J11" s="162" t="s">
        <v>5</v>
      </c>
      <c r="K11" s="162" t="s">
        <v>20</v>
      </c>
      <c r="L11" s="162" t="s">
        <v>5</v>
      </c>
      <c r="M11" s="162" t="s">
        <v>20</v>
      </c>
      <c r="N11" s="162" t="s">
        <v>5</v>
      </c>
      <c r="O11" s="162" t="s">
        <v>20</v>
      </c>
    </row>
    <row r="12" spans="2:15" ht="17" thickBot="1" x14ac:dyDescent="0.25">
      <c r="C12" s="157" t="str" cm="1">
        <f t="array" ref="C12:D13">_xlfn._xlws.SORT(_xlfn._xlws.FILTER('Auswertung Mädchen'!D12:E608,('Auswertung Mädchen'!F12:F608=D2)*('Auswertung Mädchen'!AF12:AF608="x"),""),1,1)</f>
        <v>Sch</v>
      </c>
      <c r="D12" s="157" t="str">
        <v>Jul</v>
      </c>
      <c r="E12" s="157" t="str" cm="1">
        <f t="array" ref="E12:F15">_xlfn._xlws.SORT(_xlfn._xlws.FILTER('Auswertung Mädchen'!D12:E608,('Auswertung Mädchen'!F12:F608=D2)*('Auswertung Mädchen'!AG12:AG608="x"),""),1,1)</f>
        <v>Nau</v>
      </c>
      <c r="F12" s="157" t="str">
        <v>Sop</v>
      </c>
      <c r="G12" s="157" t="str" cm="1">
        <f t="array" ref="G12:H14">_xlfn._xlws.FILTER('Auswertung Mädchen'!D12:E608,('Auswertung Mädchen'!F12:F608=D2)*('Auswertung Mädchen'!AH12:AH608="x"),"")</f>
        <v>Pie</v>
      </c>
      <c r="H12" s="157" t="str">
        <v>Max</v>
      </c>
      <c r="J12" s="157" t="str" cm="1">
        <f t="array" ref="J12:K13">_xlfn._xlws.SORT(_xlfn._xlws.FILTER('Auswertung Jungen'!D12:E608,('Auswertung Jungen'!F12:F608=D2)*('Auswertung Jungen'!AF12:AF608="x"),""),1,1)</f>
        <v>Sta</v>
      </c>
      <c r="K12" s="157" t="str">
        <v>Ben</v>
      </c>
      <c r="L12" s="157" t="str" cm="1">
        <f t="array" ref="L12:M15">_xlfn._xlws.SORT(_xlfn._xlws.FILTER('Auswertung Jungen'!D12:E608,('Auswertung Jungen'!F12:F608=D2)*('Auswertung Jungen'!AG12:AG608="x"),""),1,1)</f>
        <v>Hau</v>
      </c>
      <c r="M12" s="157" t="str">
        <v>Hel</v>
      </c>
      <c r="N12" s="157" t="str" cm="1">
        <f t="array" ref="N12:O15">_xlfn._xlws.SORT(_xlfn._xlws.FILTER('Auswertung Jungen'!D12:E608,('Auswertung Jungen'!F12:F608=D2)*('Auswertung Jungen'!AH12:AH608="x"),""),1,1)</f>
        <v>Mat</v>
      </c>
      <c r="O12" s="157" t="str">
        <v>Lea</v>
      </c>
    </row>
    <row r="13" spans="2:15" ht="17" thickBot="1" x14ac:dyDescent="0.25">
      <c r="C13" s="157" t="str">
        <v>Wer</v>
      </c>
      <c r="D13" s="157" t="str">
        <v>Luk</v>
      </c>
      <c r="E13" s="157" t="str">
        <v>Pet</v>
      </c>
      <c r="F13" s="157" t="str">
        <v>Ben</v>
      </c>
      <c r="G13" s="157" t="str">
        <v>Ron</v>
      </c>
      <c r="H13" s="157" t="str">
        <v>Han</v>
      </c>
      <c r="J13" s="157" t="str">
        <v>Sta</v>
      </c>
      <c r="K13" s="157" t="str">
        <v>Sop</v>
      </c>
      <c r="L13" s="157" t="str">
        <v>Krä</v>
      </c>
      <c r="M13" s="157" t="str">
        <v>Sop</v>
      </c>
      <c r="N13" s="157" t="str">
        <v>Muj</v>
      </c>
      <c r="O13" s="157" t="str">
        <v>Ali</v>
      </c>
    </row>
    <row r="14" spans="2:15" ht="17" thickBot="1" x14ac:dyDescent="0.25">
      <c r="C14" s="157"/>
      <c r="D14" s="157"/>
      <c r="E14" s="157" t="str">
        <v>Pre</v>
      </c>
      <c r="F14" s="157" t="str">
        <v>Leo</v>
      </c>
      <c r="G14" s="157" t="str">
        <v>Vol</v>
      </c>
      <c r="H14" s="157" t="str">
        <v>Art</v>
      </c>
      <c r="J14" s="157"/>
      <c r="K14" s="157"/>
      <c r="L14" s="157" t="str">
        <v>Roh</v>
      </c>
      <c r="M14" s="157" t="str">
        <v>Pau</v>
      </c>
      <c r="N14" s="157" t="str">
        <v>Mül</v>
      </c>
      <c r="O14" s="157" t="str">
        <v>Leo</v>
      </c>
    </row>
    <row r="15" spans="2:15" ht="17" thickBot="1" x14ac:dyDescent="0.25">
      <c r="C15" s="157"/>
      <c r="D15" s="157"/>
      <c r="E15" s="157" t="str">
        <v>Wid</v>
      </c>
      <c r="F15" s="157" t="str">
        <v>Neo</v>
      </c>
      <c r="G15" s="157"/>
      <c r="H15" s="157"/>
      <c r="J15" s="157"/>
      <c r="K15" s="157"/>
      <c r="L15" s="157" t="str">
        <v>Stö</v>
      </c>
      <c r="M15" s="157" t="str">
        <v>Sar</v>
      </c>
      <c r="N15" s="157" t="str">
        <v>Sch</v>
      </c>
      <c r="O15" s="157" t="str">
        <v>Fra</v>
      </c>
    </row>
    <row r="16" spans="2:15" ht="17" thickBot="1" x14ac:dyDescent="0.25">
      <c r="C16" s="157"/>
      <c r="D16" s="157"/>
      <c r="E16" s="157"/>
      <c r="F16" s="157"/>
      <c r="G16" s="157"/>
      <c r="H16" s="157"/>
      <c r="J16" s="157"/>
      <c r="K16" s="157"/>
      <c r="L16" s="157"/>
      <c r="M16" s="157"/>
      <c r="N16" s="157"/>
      <c r="O16" s="157"/>
    </row>
    <row r="17" spans="3:15" ht="17" thickBot="1" x14ac:dyDescent="0.25">
      <c r="C17" s="157"/>
      <c r="D17" s="157"/>
      <c r="E17" s="157"/>
      <c r="F17" s="157"/>
      <c r="G17" s="157"/>
      <c r="H17" s="157"/>
      <c r="J17" s="157"/>
      <c r="K17" s="157"/>
      <c r="L17" s="157"/>
      <c r="M17" s="157"/>
      <c r="N17" s="157"/>
      <c r="O17" s="157"/>
    </row>
    <row r="18" spans="3:15" ht="17" thickBot="1" x14ac:dyDescent="0.25">
      <c r="C18" s="157"/>
      <c r="D18" s="157"/>
      <c r="E18" s="157"/>
      <c r="F18" s="157"/>
      <c r="G18" s="157"/>
      <c r="H18" s="157"/>
      <c r="J18" s="157"/>
      <c r="K18" s="157"/>
      <c r="L18" s="157"/>
      <c r="M18" s="157"/>
      <c r="N18" s="157"/>
      <c r="O18" s="157"/>
    </row>
    <row r="19" spans="3:15" ht="17" thickBot="1" x14ac:dyDescent="0.25">
      <c r="C19" s="157"/>
      <c r="D19" s="157"/>
      <c r="E19" s="157"/>
      <c r="F19" s="157"/>
      <c r="G19" s="157"/>
      <c r="H19" s="157"/>
      <c r="J19" s="157"/>
      <c r="K19" s="157"/>
      <c r="L19" s="157"/>
      <c r="M19" s="157"/>
      <c r="N19" s="157"/>
      <c r="O19" s="157"/>
    </row>
    <row r="20" spans="3:15" ht="17" thickBot="1" x14ac:dyDescent="0.25">
      <c r="C20" s="157"/>
      <c r="D20" s="157"/>
      <c r="E20" s="157"/>
      <c r="F20" s="157"/>
      <c r="G20" s="157"/>
      <c r="H20" s="157"/>
      <c r="J20" s="157"/>
      <c r="K20" s="157"/>
      <c r="L20" s="157"/>
      <c r="M20" s="157"/>
      <c r="N20" s="157"/>
      <c r="O20" s="157"/>
    </row>
    <row r="21" spans="3:15" ht="17" thickBot="1" x14ac:dyDescent="0.25">
      <c r="C21" s="157"/>
      <c r="D21" s="157"/>
      <c r="E21" s="157"/>
      <c r="F21" s="157"/>
      <c r="G21" s="157"/>
      <c r="H21" s="157"/>
      <c r="J21" s="157"/>
      <c r="K21" s="157"/>
      <c r="L21" s="157"/>
      <c r="M21" s="157"/>
      <c r="N21" s="157"/>
      <c r="O21" s="157"/>
    </row>
    <row r="22" spans="3:15" ht="17" thickBot="1" x14ac:dyDescent="0.25">
      <c r="C22" s="157"/>
      <c r="D22" s="157"/>
      <c r="E22" s="157"/>
      <c r="F22" s="157"/>
      <c r="G22" s="157"/>
      <c r="H22" s="157"/>
      <c r="J22" s="157"/>
      <c r="K22" s="157"/>
      <c r="L22" s="157"/>
      <c r="M22" s="157"/>
      <c r="N22" s="157"/>
      <c r="O22" s="157"/>
    </row>
    <row r="23" spans="3:15" ht="17" thickBot="1" x14ac:dyDescent="0.25">
      <c r="C23" s="157"/>
      <c r="D23" s="157"/>
      <c r="E23" s="157"/>
      <c r="F23" s="157"/>
      <c r="G23" s="157"/>
      <c r="H23" s="157"/>
      <c r="J23" s="157"/>
      <c r="K23" s="157"/>
      <c r="L23" s="157"/>
      <c r="M23" s="157"/>
      <c r="N23" s="157"/>
      <c r="O23" s="157"/>
    </row>
    <row r="24" spans="3:15" ht="17" thickBot="1" x14ac:dyDescent="0.25">
      <c r="C24" s="157"/>
      <c r="D24" s="157"/>
      <c r="E24" s="157"/>
      <c r="F24" s="157"/>
      <c r="G24" s="157"/>
      <c r="H24" s="157"/>
      <c r="J24" s="157"/>
      <c r="K24" s="157"/>
      <c r="L24" s="157"/>
      <c r="M24" s="157"/>
      <c r="N24" s="157"/>
      <c r="O24" s="157"/>
    </row>
    <row r="25" spans="3:15" ht="17" thickBot="1" x14ac:dyDescent="0.25">
      <c r="C25" s="157"/>
      <c r="D25" s="157"/>
      <c r="E25" s="157"/>
      <c r="F25" s="157"/>
      <c r="G25" s="157"/>
      <c r="H25" s="157"/>
      <c r="J25" s="157"/>
      <c r="K25" s="157"/>
      <c r="L25" s="157"/>
      <c r="M25" s="157"/>
      <c r="N25" s="157"/>
      <c r="O25" s="157"/>
    </row>
    <row r="26" spans="3:15" ht="17" thickBot="1" x14ac:dyDescent="0.25">
      <c r="C26" s="157"/>
      <c r="D26" s="157"/>
      <c r="E26" s="157"/>
      <c r="F26" s="157"/>
      <c r="G26" s="157"/>
      <c r="H26" s="157"/>
      <c r="J26" s="157"/>
      <c r="K26" s="157"/>
      <c r="L26" s="157"/>
      <c r="M26" s="157"/>
      <c r="N26" s="157"/>
      <c r="O26" s="157"/>
    </row>
    <row r="27" spans="3:15" ht="17" thickBot="1" x14ac:dyDescent="0.25">
      <c r="C27" s="157"/>
      <c r="D27" s="157"/>
      <c r="E27" s="157"/>
      <c r="F27" s="157"/>
      <c r="G27" s="157"/>
      <c r="H27" s="157"/>
      <c r="J27" s="157"/>
      <c r="K27" s="157"/>
      <c r="L27" s="157"/>
      <c r="M27" s="157"/>
      <c r="N27" s="157"/>
      <c r="O27" s="157"/>
    </row>
    <row r="28" spans="3:15" ht="17" thickBot="1" x14ac:dyDescent="0.25">
      <c r="C28" s="157"/>
      <c r="D28" s="157"/>
      <c r="E28" s="157"/>
      <c r="F28" s="157"/>
      <c r="G28" s="157"/>
      <c r="H28" s="157"/>
      <c r="J28" s="157"/>
      <c r="K28" s="157"/>
      <c r="L28" s="157"/>
      <c r="M28" s="157"/>
      <c r="N28" s="157"/>
      <c r="O28" s="157"/>
    </row>
    <row r="29" spans="3:15" ht="17" thickBot="1" x14ac:dyDescent="0.25">
      <c r="C29" s="157"/>
      <c r="D29" s="157"/>
      <c r="E29" s="157"/>
      <c r="F29" s="157"/>
      <c r="G29" s="157"/>
      <c r="H29" s="157"/>
      <c r="J29" s="157"/>
      <c r="K29" s="157"/>
      <c r="L29" s="157"/>
      <c r="M29" s="157"/>
      <c r="N29" s="157"/>
      <c r="O29" s="157"/>
    </row>
    <row r="30" spans="3:15" ht="17" thickBot="1" x14ac:dyDescent="0.25">
      <c r="C30" s="157"/>
      <c r="D30" s="157"/>
      <c r="E30" s="157"/>
      <c r="F30" s="157"/>
      <c r="G30" s="157"/>
      <c r="H30" s="157"/>
      <c r="J30" s="157"/>
      <c r="K30" s="157"/>
      <c r="L30" s="157"/>
      <c r="M30" s="157"/>
      <c r="N30" s="157"/>
      <c r="O30" s="157"/>
    </row>
    <row r="31" spans="3:15" ht="17" thickBot="1" x14ac:dyDescent="0.25">
      <c r="C31" s="157"/>
      <c r="D31" s="157"/>
      <c r="E31" s="157"/>
      <c r="F31" s="157"/>
      <c r="G31" s="157"/>
      <c r="H31" s="157"/>
      <c r="J31" s="157"/>
      <c r="K31" s="157"/>
      <c r="L31" s="157"/>
      <c r="M31" s="157"/>
      <c r="N31" s="157"/>
      <c r="O31" s="157"/>
    </row>
    <row r="32" spans="3:15" ht="17" thickBot="1" x14ac:dyDescent="0.25">
      <c r="C32" s="157"/>
      <c r="D32" s="157"/>
      <c r="E32" s="157"/>
      <c r="F32" s="157"/>
      <c r="G32" s="157"/>
      <c r="H32" s="157"/>
      <c r="J32" s="157"/>
      <c r="K32" s="157"/>
      <c r="L32" s="157"/>
      <c r="M32" s="157"/>
      <c r="N32" s="157"/>
      <c r="O32" s="157"/>
    </row>
    <row r="33" spans="3:15" ht="17" thickBot="1" x14ac:dyDescent="0.25">
      <c r="C33" s="157"/>
      <c r="D33" s="157"/>
      <c r="E33" s="157"/>
      <c r="F33" s="157"/>
      <c r="G33" s="157"/>
      <c r="H33" s="157"/>
      <c r="J33" s="157"/>
      <c r="K33" s="157"/>
      <c r="L33" s="157"/>
      <c r="M33" s="157"/>
      <c r="N33" s="157"/>
      <c r="O33" s="157"/>
    </row>
    <row r="34" spans="3:15" ht="17" thickBot="1" x14ac:dyDescent="0.25">
      <c r="C34" s="157"/>
      <c r="D34" s="157"/>
      <c r="E34" s="157"/>
      <c r="F34" s="157"/>
      <c r="G34" s="157"/>
      <c r="H34" s="157"/>
      <c r="J34" s="157"/>
      <c r="K34" s="157"/>
      <c r="L34" s="157"/>
      <c r="M34" s="157"/>
      <c r="N34" s="157"/>
      <c r="O34" s="157"/>
    </row>
    <row r="35" spans="3:15" ht="17" thickBot="1" x14ac:dyDescent="0.25">
      <c r="C35" s="157"/>
      <c r="D35" s="157"/>
      <c r="E35" s="157"/>
      <c r="F35" s="157"/>
      <c r="G35" s="157"/>
      <c r="H35" s="157"/>
      <c r="J35" s="157"/>
      <c r="K35" s="157"/>
      <c r="L35" s="157"/>
      <c r="M35" s="157"/>
      <c r="N35" s="157"/>
      <c r="O35" s="157"/>
    </row>
    <row r="36" spans="3:15" ht="17" thickBot="1" x14ac:dyDescent="0.25">
      <c r="C36" s="157"/>
      <c r="D36" s="157"/>
      <c r="E36" s="157"/>
      <c r="F36" s="157"/>
      <c r="G36" s="157"/>
      <c r="H36" s="157"/>
      <c r="J36" s="157"/>
      <c r="K36" s="157"/>
      <c r="L36" s="157"/>
      <c r="M36" s="157"/>
      <c r="N36" s="157"/>
      <c r="O36" s="157"/>
    </row>
    <row r="37" spans="3:15" ht="17" thickBot="1" x14ac:dyDescent="0.25">
      <c r="C37" s="157"/>
      <c r="D37" s="157"/>
      <c r="E37" s="157"/>
      <c r="F37" s="157"/>
      <c r="G37" s="157"/>
      <c r="H37" s="157"/>
      <c r="J37" s="157"/>
      <c r="K37" s="157"/>
      <c r="L37" s="157"/>
      <c r="M37" s="157"/>
      <c r="N37" s="157"/>
      <c r="O37" s="157"/>
    </row>
    <row r="38" spans="3:15" ht="17" thickBot="1" x14ac:dyDescent="0.25">
      <c r="C38" s="157"/>
      <c r="D38" s="157"/>
      <c r="E38" s="157"/>
      <c r="F38" s="157"/>
      <c r="G38" s="157"/>
      <c r="H38" s="157"/>
      <c r="J38" s="157"/>
      <c r="K38" s="157"/>
      <c r="L38" s="157"/>
      <c r="M38" s="157"/>
      <c r="N38" s="157"/>
      <c r="O38" s="157"/>
    </row>
    <row r="39" spans="3:15" ht="17" thickBot="1" x14ac:dyDescent="0.25">
      <c r="C39" s="157"/>
      <c r="D39" s="157"/>
      <c r="E39" s="157"/>
      <c r="F39" s="157"/>
      <c r="G39" s="157"/>
      <c r="H39" s="157"/>
      <c r="J39" s="157"/>
      <c r="K39" s="157"/>
      <c r="L39" s="157"/>
      <c r="M39" s="157"/>
      <c r="N39" s="157"/>
      <c r="O39" s="157"/>
    </row>
    <row r="40" spans="3:15" ht="17" thickBot="1" x14ac:dyDescent="0.25">
      <c r="C40" s="157"/>
      <c r="D40" s="157"/>
      <c r="E40" s="157"/>
      <c r="F40" s="157"/>
      <c r="G40" s="157"/>
      <c r="H40" s="157"/>
      <c r="J40" s="157"/>
      <c r="K40" s="157"/>
      <c r="L40" s="157"/>
      <c r="M40" s="157"/>
      <c r="N40" s="157"/>
      <c r="O40" s="157"/>
    </row>
  </sheetData>
  <sheetProtection algorithmName="SHA-512" hashValue="JmHlrOmsPae8bMo5tdXxN1kTkTG09Ah9lZY7ohmZJtSpTo2EYZZ/4wZxXKbpvR95DQDNKJu/vu4N4uuzX86hhA==" saltValue="pEjBiUCbWFHt8VFWIQHAbg==" spinCount="100000" sheet="1" formatCells="0" formatColumns="0" formatRows="0" insertColumns="0" insertRows="0" sort="0" autoFilter="0"/>
  <mergeCells count="14">
    <mergeCell ref="J8:O8"/>
    <mergeCell ref="C8:H8"/>
    <mergeCell ref="E9:F9"/>
    <mergeCell ref="G9:H9"/>
    <mergeCell ref="J10:K10"/>
    <mergeCell ref="L10:M10"/>
    <mergeCell ref="N10:O10"/>
    <mergeCell ref="J9:K9"/>
    <mergeCell ref="L9:M9"/>
    <mergeCell ref="C10:D10"/>
    <mergeCell ref="E10:F10"/>
    <mergeCell ref="G10:H10"/>
    <mergeCell ref="C9:D9"/>
    <mergeCell ref="N9:O9"/>
  </mergeCells>
  <dataValidations count="1">
    <dataValidation allowBlank="1" showInputMessage="1" showErrorMessage="1" promptTitle="gesuchte Klasse eingeben" prompt="gleiche Eingabe wie in &quot;LUSD-Daten&quot;_x000a_evtl. Leerzeichen beachten" sqref="D2" xr:uid="{05920B54-CBAA-A64A-A7BE-959828A3D030}"/>
  </dataValidations>
  <printOptions horizontalCentered="1" verticalCentered="1"/>
  <pageMargins left="0.7" right="0.7" top="1.0374015750000001" bottom="0.78740157499999996" header="0.3" footer="0.3"/>
  <pageSetup paperSize="9" scale="46" orientation="landscape" horizontalDpi="0" verticalDpi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7567A-A545-704C-AB76-D05FCD526B4B}">
  <sheetPr>
    <pageSetUpPr fitToPage="1"/>
  </sheetPr>
  <dimension ref="B1:J33"/>
  <sheetViews>
    <sheetView workbookViewId="0">
      <selection activeCell="M26" sqref="M26"/>
    </sheetView>
  </sheetViews>
  <sheetFormatPr baseColWidth="10" defaultRowHeight="13" x14ac:dyDescent="0.15"/>
  <cols>
    <col min="1" max="1" width="10.83203125" style="122"/>
    <col min="2" max="3" width="18.83203125" style="122" customWidth="1"/>
    <col min="4" max="4" width="8.33203125" style="122" customWidth="1"/>
    <col min="5" max="5" width="10.83203125" style="122"/>
    <col min="6" max="6" width="8.83203125" style="122" customWidth="1"/>
    <col min="7" max="7" width="18.83203125" style="122" customWidth="1"/>
    <col min="8" max="8" width="19" style="122" customWidth="1"/>
    <col min="9" max="16384" width="10.83203125" style="122"/>
  </cols>
  <sheetData>
    <row r="1" spans="2:10" ht="14" thickBot="1" x14ac:dyDescent="0.2"/>
    <row r="2" spans="2:10" ht="21" thickBot="1" x14ac:dyDescent="0.25">
      <c r="B2" s="157" t="s">
        <v>57</v>
      </c>
      <c r="C2" s="163" t="s">
        <v>81</v>
      </c>
      <c r="D2" s="9" t="s">
        <v>64</v>
      </c>
    </row>
    <row r="3" spans="2:10" ht="17" thickBot="1" x14ac:dyDescent="0.25">
      <c r="B3" s="157" t="s">
        <v>63</v>
      </c>
      <c r="C3" s="159">
        <f>COUNTA(C10:C33)+COUNTA(H10:H33)</f>
        <v>19</v>
      </c>
      <c r="D3" s="9"/>
    </row>
    <row r="4" spans="2:10" ht="17" thickBot="1" x14ac:dyDescent="0.25">
      <c r="B4" s="157" t="s">
        <v>27</v>
      </c>
      <c r="C4" s="159">
        <f>COUNTIF(E10:E33,"Ehren")+COUNTIF(J10:J33,"Ehren")</f>
        <v>4</v>
      </c>
      <c r="D4" s="9"/>
    </row>
    <row r="5" spans="2:10" ht="17" thickBot="1" x14ac:dyDescent="0.25">
      <c r="B5" s="157" t="s">
        <v>28</v>
      </c>
      <c r="C5" s="161">
        <f>COUNTIF(E10:E33,"Sieger")+COUNTIF(J10:J33,"Sieger")</f>
        <v>8</v>
      </c>
      <c r="D5" s="9"/>
    </row>
    <row r="6" spans="2:10" ht="17" thickBot="1" x14ac:dyDescent="0.25">
      <c r="B6" s="157" t="s">
        <v>29</v>
      </c>
      <c r="C6" s="161">
        <f>COUNTIF(E10:E33,"Teiln.")+COUNTIF(J10:J33,"Teiln.")</f>
        <v>7</v>
      </c>
      <c r="D6" s="9"/>
    </row>
    <row r="7" spans="2:10" ht="30" customHeight="1" thickBot="1" x14ac:dyDescent="0.2"/>
    <row r="8" spans="2:10" ht="24" customHeight="1" thickBot="1" x14ac:dyDescent="0.2">
      <c r="B8" s="212" t="s">
        <v>47</v>
      </c>
      <c r="C8" s="213"/>
      <c r="D8" s="213"/>
      <c r="E8" s="214"/>
      <c r="G8" s="212" t="s">
        <v>48</v>
      </c>
      <c r="H8" s="213"/>
      <c r="I8" s="213"/>
      <c r="J8" s="214"/>
    </row>
    <row r="9" spans="2:10" ht="17" thickBot="1" x14ac:dyDescent="0.25">
      <c r="B9" s="162" t="s">
        <v>5</v>
      </c>
      <c r="C9" s="162" t="s">
        <v>20</v>
      </c>
      <c r="D9" s="162" t="s">
        <v>57</v>
      </c>
      <c r="E9" s="162" t="s">
        <v>8</v>
      </c>
      <c r="G9" s="162" t="s">
        <v>5</v>
      </c>
      <c r="H9" s="162" t="s">
        <v>20</v>
      </c>
      <c r="I9" s="162" t="s">
        <v>57</v>
      </c>
      <c r="J9" s="162" t="s">
        <v>8</v>
      </c>
    </row>
    <row r="10" spans="2:10" ht="17" thickBot="1" x14ac:dyDescent="0.25">
      <c r="B10" s="157" t="str" cm="1">
        <f t="array" ref="B10:E18">_xlfn._xlws.SORT(_xlfn._xlws.FILTER('Auswertung Mädchen'!D12:G608,'Auswertung Mädchen'!F12:F608=C2,""),1,1)</f>
        <v>Nau</v>
      </c>
      <c r="C10" s="157" t="str">
        <v>Sop</v>
      </c>
      <c r="D10" s="157" t="str">
        <v>1a</v>
      </c>
      <c r="E10" s="157" t="str">
        <v>Sieger</v>
      </c>
      <c r="G10" s="157" t="str" cm="1">
        <f t="array" ref="G10:J19">_xlfn._xlws.SORT(_xlfn._xlws.FILTER('Auswertung Jungen'!D12:G608,'Auswertung Jungen'!F12:F608=C2,""),1,1)</f>
        <v>Hau</v>
      </c>
      <c r="H10" s="157" t="str">
        <v>Hel</v>
      </c>
      <c r="I10" s="157" t="str">
        <v>1a</v>
      </c>
      <c r="J10" s="157" t="str">
        <v>Sieger</v>
      </c>
    </row>
    <row r="11" spans="2:10" ht="17" thickBot="1" x14ac:dyDescent="0.25">
      <c r="B11" s="157" t="str">
        <v>Pet</v>
      </c>
      <c r="C11" s="157" t="str">
        <v>Ben</v>
      </c>
      <c r="D11" s="157" t="str">
        <v>1a</v>
      </c>
      <c r="E11" s="157" t="str">
        <v>Sieger</v>
      </c>
      <c r="G11" s="157" t="str">
        <v>Krä</v>
      </c>
      <c r="H11" s="157" t="str">
        <v>Sop</v>
      </c>
      <c r="I11" s="157" t="str">
        <v>1a</v>
      </c>
      <c r="J11" s="157" t="str">
        <v>Sieger</v>
      </c>
    </row>
    <row r="12" spans="2:10" ht="17" thickBot="1" x14ac:dyDescent="0.25">
      <c r="B12" s="157" t="str">
        <v>Pie</v>
      </c>
      <c r="C12" s="157" t="str">
        <v>Max</v>
      </c>
      <c r="D12" s="157" t="str">
        <v>1a</v>
      </c>
      <c r="E12" s="157" t="str">
        <v>Teiln.</v>
      </c>
      <c r="G12" s="157" t="str">
        <v>Mat</v>
      </c>
      <c r="H12" s="157" t="str">
        <v>Lea</v>
      </c>
      <c r="I12" s="157" t="str">
        <v>1a</v>
      </c>
      <c r="J12" s="157" t="str">
        <v>Teiln.</v>
      </c>
    </row>
    <row r="13" spans="2:10" ht="17" thickBot="1" x14ac:dyDescent="0.25">
      <c r="B13" s="157" t="str">
        <v>Pre</v>
      </c>
      <c r="C13" s="157" t="str">
        <v>Leo</v>
      </c>
      <c r="D13" s="157" t="str">
        <v>1a</v>
      </c>
      <c r="E13" s="157" t="str">
        <v>Sieger</v>
      </c>
      <c r="G13" s="157" t="str">
        <v>Muj</v>
      </c>
      <c r="H13" s="157" t="str">
        <v>Ali</v>
      </c>
      <c r="I13" s="157" t="str">
        <v>1a</v>
      </c>
      <c r="J13" s="157" t="str">
        <v>Teiln.</v>
      </c>
    </row>
    <row r="14" spans="2:10" ht="17" thickBot="1" x14ac:dyDescent="0.25">
      <c r="B14" s="157" t="str">
        <v>Ron</v>
      </c>
      <c r="C14" s="157" t="str">
        <v>Han</v>
      </c>
      <c r="D14" s="157" t="str">
        <v>1a</v>
      </c>
      <c r="E14" s="157" t="str">
        <v>Teiln.</v>
      </c>
      <c r="G14" s="157" t="str">
        <v>Mül</v>
      </c>
      <c r="H14" s="157" t="str">
        <v>Leo</v>
      </c>
      <c r="I14" s="157" t="str">
        <v>1a</v>
      </c>
      <c r="J14" s="157" t="str">
        <v>Teiln.</v>
      </c>
    </row>
    <row r="15" spans="2:10" ht="17" thickBot="1" x14ac:dyDescent="0.25">
      <c r="B15" s="157" t="str">
        <v>Sch</v>
      </c>
      <c r="C15" s="157" t="str">
        <v>Jul</v>
      </c>
      <c r="D15" s="157" t="str">
        <v>1a</v>
      </c>
      <c r="E15" s="157" t="str">
        <v>Ehren</v>
      </c>
      <c r="G15" s="157" t="str">
        <v>Roh</v>
      </c>
      <c r="H15" s="157" t="str">
        <v>Pau</v>
      </c>
      <c r="I15" s="157" t="str">
        <v>1a</v>
      </c>
      <c r="J15" s="157" t="str">
        <v>Sieger</v>
      </c>
    </row>
    <row r="16" spans="2:10" ht="17" thickBot="1" x14ac:dyDescent="0.25">
      <c r="B16" s="157" t="str">
        <v>Vol</v>
      </c>
      <c r="C16" s="157" t="str">
        <v>Art</v>
      </c>
      <c r="D16" s="157" t="str">
        <v>1a</v>
      </c>
      <c r="E16" s="157" t="str">
        <v>Teiln.</v>
      </c>
      <c r="G16" s="157" t="str">
        <v>Sch</v>
      </c>
      <c r="H16" s="157" t="str">
        <v>Fra</v>
      </c>
      <c r="I16" s="157" t="str">
        <v>1a</v>
      </c>
      <c r="J16" s="157" t="str">
        <v>Teiln.</v>
      </c>
    </row>
    <row r="17" spans="2:10" ht="17" thickBot="1" x14ac:dyDescent="0.25">
      <c r="B17" s="157" t="str">
        <v>Wer</v>
      </c>
      <c r="C17" s="157" t="str">
        <v>Luk</v>
      </c>
      <c r="D17" s="157" t="str">
        <v>1a</v>
      </c>
      <c r="E17" s="157" t="str">
        <v>Ehren</v>
      </c>
      <c r="G17" s="157" t="str">
        <v>Sta</v>
      </c>
      <c r="H17" s="157" t="str">
        <v>Ben</v>
      </c>
      <c r="I17" s="157" t="str">
        <v>1a</v>
      </c>
      <c r="J17" s="157" t="str">
        <v>Ehren</v>
      </c>
    </row>
    <row r="18" spans="2:10" ht="17" thickBot="1" x14ac:dyDescent="0.25">
      <c r="B18" s="157" t="str">
        <v>Wid</v>
      </c>
      <c r="C18" s="157" t="str">
        <v>Neo</v>
      </c>
      <c r="D18" s="157" t="str">
        <v>1a</v>
      </c>
      <c r="E18" s="157" t="str">
        <v>Sieger</v>
      </c>
      <c r="G18" s="157" t="str">
        <v>Sta</v>
      </c>
      <c r="H18" s="157" t="str">
        <v>Sop</v>
      </c>
      <c r="I18" s="157" t="str">
        <v>1a</v>
      </c>
      <c r="J18" s="157" t="str">
        <v>Ehren</v>
      </c>
    </row>
    <row r="19" spans="2:10" ht="17" thickBot="1" x14ac:dyDescent="0.25">
      <c r="B19" s="157"/>
      <c r="C19" s="157"/>
      <c r="D19" s="157"/>
      <c r="E19" s="157"/>
      <c r="G19" s="157" t="str">
        <v>Stö</v>
      </c>
      <c r="H19" s="157" t="str">
        <v>Sar</v>
      </c>
      <c r="I19" s="157" t="str">
        <v>1a</v>
      </c>
      <c r="J19" s="157" t="str">
        <v>Sieger</v>
      </c>
    </row>
    <row r="20" spans="2:10" ht="17" thickBot="1" x14ac:dyDescent="0.25">
      <c r="B20" s="157"/>
      <c r="C20" s="157"/>
      <c r="D20" s="157"/>
      <c r="E20" s="157"/>
      <c r="G20" s="157"/>
      <c r="H20" s="157"/>
      <c r="I20" s="157"/>
      <c r="J20" s="157"/>
    </row>
    <row r="21" spans="2:10" ht="17" thickBot="1" x14ac:dyDescent="0.25">
      <c r="B21" s="157"/>
      <c r="C21" s="157"/>
      <c r="D21" s="157"/>
      <c r="E21" s="157"/>
      <c r="G21" s="157"/>
      <c r="H21" s="157"/>
      <c r="I21" s="157"/>
      <c r="J21" s="157"/>
    </row>
    <row r="22" spans="2:10" ht="17" thickBot="1" x14ac:dyDescent="0.25">
      <c r="B22" s="157"/>
      <c r="C22" s="157"/>
      <c r="D22" s="157"/>
      <c r="E22" s="157"/>
      <c r="G22" s="157"/>
      <c r="H22" s="157"/>
      <c r="I22" s="157"/>
      <c r="J22" s="157"/>
    </row>
    <row r="23" spans="2:10" ht="17" thickBot="1" x14ac:dyDescent="0.25">
      <c r="B23" s="157"/>
      <c r="C23" s="157"/>
      <c r="D23" s="157"/>
      <c r="E23" s="157"/>
      <c r="G23" s="157"/>
      <c r="H23" s="157"/>
      <c r="I23" s="157"/>
      <c r="J23" s="157"/>
    </row>
    <row r="24" spans="2:10" ht="17" thickBot="1" x14ac:dyDescent="0.25">
      <c r="B24" s="157"/>
      <c r="C24" s="157"/>
      <c r="D24" s="157"/>
      <c r="E24" s="157"/>
      <c r="G24" s="157"/>
      <c r="H24" s="157"/>
      <c r="I24" s="157"/>
      <c r="J24" s="157"/>
    </row>
    <row r="25" spans="2:10" ht="17" thickBot="1" x14ac:dyDescent="0.25">
      <c r="B25" s="157"/>
      <c r="C25" s="157"/>
      <c r="D25" s="157"/>
      <c r="E25" s="157"/>
      <c r="G25" s="157"/>
      <c r="H25" s="157"/>
      <c r="I25" s="157"/>
      <c r="J25" s="157"/>
    </row>
    <row r="26" spans="2:10" ht="17" thickBot="1" x14ac:dyDescent="0.25">
      <c r="B26" s="157"/>
      <c r="C26" s="157"/>
      <c r="D26" s="157"/>
      <c r="E26" s="157"/>
      <c r="G26" s="157"/>
      <c r="H26" s="157"/>
      <c r="I26" s="157"/>
      <c r="J26" s="157"/>
    </row>
    <row r="27" spans="2:10" ht="17" thickBot="1" x14ac:dyDescent="0.25">
      <c r="B27" s="157"/>
      <c r="C27" s="157"/>
      <c r="D27" s="157"/>
      <c r="E27" s="157"/>
      <c r="G27" s="157"/>
      <c r="H27" s="157"/>
      <c r="I27" s="157"/>
      <c r="J27" s="157"/>
    </row>
    <row r="28" spans="2:10" ht="17" thickBot="1" x14ac:dyDescent="0.25">
      <c r="B28" s="157"/>
      <c r="C28" s="157"/>
      <c r="D28" s="157"/>
      <c r="E28" s="157"/>
      <c r="G28" s="157"/>
      <c r="H28" s="157"/>
      <c r="I28" s="157"/>
      <c r="J28" s="157"/>
    </row>
    <row r="29" spans="2:10" ht="17" thickBot="1" x14ac:dyDescent="0.25">
      <c r="B29" s="157"/>
      <c r="C29" s="157"/>
      <c r="D29" s="157"/>
      <c r="E29" s="157"/>
      <c r="G29" s="157"/>
      <c r="H29" s="157"/>
      <c r="I29" s="157"/>
      <c r="J29" s="157"/>
    </row>
    <row r="30" spans="2:10" ht="17" thickBot="1" x14ac:dyDescent="0.25">
      <c r="B30" s="157"/>
      <c r="C30" s="157"/>
      <c r="D30" s="157"/>
      <c r="E30" s="157"/>
      <c r="G30" s="157"/>
      <c r="H30" s="157"/>
      <c r="I30" s="157"/>
      <c r="J30" s="157"/>
    </row>
    <row r="31" spans="2:10" ht="17" thickBot="1" x14ac:dyDescent="0.25">
      <c r="B31" s="157"/>
      <c r="C31" s="157"/>
      <c r="D31" s="157"/>
      <c r="E31" s="157"/>
      <c r="G31" s="157"/>
      <c r="H31" s="157"/>
      <c r="I31" s="157"/>
      <c r="J31" s="157"/>
    </row>
    <row r="32" spans="2:10" ht="17" thickBot="1" x14ac:dyDescent="0.25">
      <c r="B32" s="157"/>
      <c r="C32" s="157"/>
      <c r="D32" s="157"/>
      <c r="E32" s="157"/>
      <c r="G32" s="157"/>
      <c r="H32" s="157"/>
      <c r="I32" s="157"/>
      <c r="J32" s="157"/>
    </row>
    <row r="33" spans="2:10" ht="17" thickBot="1" x14ac:dyDescent="0.25">
      <c r="B33" s="157"/>
      <c r="C33" s="157"/>
      <c r="D33" s="157"/>
      <c r="E33" s="157"/>
      <c r="G33" s="157"/>
      <c r="H33" s="157"/>
      <c r="I33" s="157"/>
      <c r="J33" s="157"/>
    </row>
  </sheetData>
  <sheetProtection algorithmName="SHA-512" hashValue="c6U9ODhTzJTiXvdlpXPFJV6HxyQ2i5tYZqHW5GQ+9WQPqc0nleIW5DCsM9DmLvjFk/eQVOa1VVXRVXgs92p2Wg==" saltValue="jcTj65tyU/rCnhz8tQDPgw==" spinCount="100000" sheet="1" formatCells="0" formatColumns="0" formatRows="0" insertColumns="0" insertRows="0" sort="0" autoFilter="0"/>
  <mergeCells count="2">
    <mergeCell ref="B8:E8"/>
    <mergeCell ref="G8:J8"/>
  </mergeCells>
  <dataValidations count="1">
    <dataValidation allowBlank="1" showInputMessage="1" showErrorMessage="1" promptTitle="gesuchte Klasse eingeben" prompt="gleiche Eingabe wie in &quot;LUSD-Daten&quot;_x000a_evtl. Leerzeichen beachten" sqref="C2" xr:uid="{F2F3DC14-8273-B547-9B42-A6F47882F6DC}"/>
  </dataValidations>
  <printOptions horizontalCentered="1"/>
  <pageMargins left="0.7" right="0.7" top="1.0374015750000001" bottom="0.78740157499999996" header="0.3" footer="0.3"/>
  <pageSetup paperSize="9" scale="76" orientation="landscape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D48F3-4901-4040-A73B-676F5CD9334A}">
  <sheetPr>
    <pageSetUpPr fitToPage="1"/>
  </sheetPr>
  <dimension ref="A1:M30"/>
  <sheetViews>
    <sheetView workbookViewId="0">
      <selection activeCell="C5" sqref="C5"/>
    </sheetView>
  </sheetViews>
  <sheetFormatPr baseColWidth="10" defaultRowHeight="13" x14ac:dyDescent="0.15"/>
  <cols>
    <col min="1" max="1" width="8.83203125" customWidth="1"/>
    <col min="2" max="3" width="20.83203125" customWidth="1"/>
    <col min="4" max="4" width="15.1640625" customWidth="1"/>
    <col min="5" max="12" width="13.83203125" customWidth="1"/>
    <col min="13" max="13" width="14.83203125" customWidth="1"/>
  </cols>
  <sheetData>
    <row r="1" spans="1:13" ht="18" customHeight="1" x14ac:dyDescent="0.3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30" customHeight="1" x14ac:dyDescent="0.3">
      <c r="A2" s="169"/>
      <c r="B2" s="215" t="s">
        <v>65</v>
      </c>
      <c r="C2" s="216"/>
      <c r="D2" s="216"/>
      <c r="E2" s="216"/>
      <c r="F2" s="217"/>
      <c r="G2" s="218" t="s">
        <v>47</v>
      </c>
      <c r="H2" s="219"/>
      <c r="I2" s="219"/>
      <c r="J2" s="219"/>
      <c r="K2" s="220"/>
      <c r="L2" s="221" t="s">
        <v>66</v>
      </c>
      <c r="M2" s="222"/>
    </row>
    <row r="3" spans="1:13" ht="10" customHeight="1" x14ac:dyDescent="0.3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ht="30" customHeight="1" x14ac:dyDescent="0.3">
      <c r="A4" s="169"/>
      <c r="B4" s="170" t="s">
        <v>57</v>
      </c>
      <c r="C4" s="227" t="s">
        <v>81</v>
      </c>
      <c r="D4" s="171" t="s">
        <v>6</v>
      </c>
      <c r="E4" s="223" t="s">
        <v>7</v>
      </c>
      <c r="F4" s="224"/>
      <c r="G4" s="224"/>
      <c r="H4" s="224"/>
      <c r="I4" s="215" t="s">
        <v>67</v>
      </c>
      <c r="J4" s="225"/>
      <c r="K4" s="225"/>
      <c r="L4" s="226"/>
      <c r="M4" s="171" t="s">
        <v>19</v>
      </c>
    </row>
    <row r="5" spans="1:13" ht="30" customHeight="1" x14ac:dyDescent="0.15">
      <c r="A5" s="172"/>
      <c r="B5" s="173" t="s">
        <v>5</v>
      </c>
      <c r="C5" s="173" t="s">
        <v>20</v>
      </c>
      <c r="D5" s="173" t="s">
        <v>68</v>
      </c>
      <c r="E5" s="173" t="s">
        <v>69</v>
      </c>
      <c r="F5" s="174" t="s">
        <v>70</v>
      </c>
      <c r="G5" s="174" t="s">
        <v>71</v>
      </c>
      <c r="H5" s="174" t="s">
        <v>72</v>
      </c>
      <c r="I5" s="173" t="s">
        <v>69</v>
      </c>
      <c r="J5" s="174" t="s">
        <v>70</v>
      </c>
      <c r="K5" s="174" t="s">
        <v>71</v>
      </c>
      <c r="L5" s="174" t="s">
        <v>72</v>
      </c>
      <c r="M5" s="173" t="s">
        <v>68</v>
      </c>
    </row>
    <row r="6" spans="1:13" ht="30" customHeight="1" x14ac:dyDescent="0.3">
      <c r="A6" s="169">
        <v>1</v>
      </c>
      <c r="B6" s="175" t="str" cm="1">
        <f t="array" ref="B6:C15">_xlfn._xlws.FILTER('LUSD-Daten'!A2:B2000,('LUSD-Daten'!D2:D2000=C4)*('LUSD-Daten'!C2:C2000="m"),"")</f>
        <v>Hau</v>
      </c>
      <c r="C6" s="175" t="str">
        <v>Hel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3" ht="30" customHeight="1" x14ac:dyDescent="0.3">
      <c r="A7" s="169">
        <v>2</v>
      </c>
      <c r="B7" s="175" t="str">
        <v>Krä</v>
      </c>
      <c r="C7" s="175" t="str">
        <v>Sop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30" customHeight="1" x14ac:dyDescent="0.3">
      <c r="A8" s="169">
        <v>3</v>
      </c>
      <c r="B8" s="175" t="str">
        <v>Mat</v>
      </c>
      <c r="C8" s="175" t="str">
        <v>Lea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</row>
    <row r="9" spans="1:13" ht="30" customHeight="1" x14ac:dyDescent="0.3">
      <c r="A9" s="169">
        <v>4</v>
      </c>
      <c r="B9" s="175" t="str">
        <v>Muj</v>
      </c>
      <c r="C9" s="175" t="str">
        <v>Ali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</row>
    <row r="10" spans="1:13" ht="30" customHeight="1" x14ac:dyDescent="0.3">
      <c r="A10" s="169">
        <v>5</v>
      </c>
      <c r="B10" s="175" t="str">
        <v>Mül</v>
      </c>
      <c r="C10" s="175" t="str">
        <v>Leo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75"/>
    </row>
    <row r="11" spans="1:13" ht="30" customHeight="1" x14ac:dyDescent="0.3">
      <c r="A11" s="169">
        <v>6</v>
      </c>
      <c r="B11" s="175" t="str">
        <v>Roh</v>
      </c>
      <c r="C11" s="175" t="str">
        <v>Pau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</row>
    <row r="12" spans="1:13" ht="30" customHeight="1" x14ac:dyDescent="0.3">
      <c r="A12" s="169">
        <v>7</v>
      </c>
      <c r="B12" s="175" t="str">
        <v>Sch</v>
      </c>
      <c r="C12" s="175" t="str">
        <v>Fra</v>
      </c>
      <c r="D12" s="175"/>
      <c r="E12" s="175"/>
      <c r="F12" s="175"/>
      <c r="G12" s="175"/>
      <c r="H12" s="175"/>
      <c r="I12" s="175"/>
      <c r="J12" s="175"/>
      <c r="K12" s="175"/>
      <c r="L12" s="175"/>
      <c r="M12" s="175"/>
    </row>
    <row r="13" spans="1:13" ht="30" customHeight="1" x14ac:dyDescent="0.3">
      <c r="A13" s="169">
        <v>8</v>
      </c>
      <c r="B13" s="175" t="str">
        <v>Sta</v>
      </c>
      <c r="C13" s="175" t="str">
        <v>Ben</v>
      </c>
      <c r="D13" s="175"/>
      <c r="E13" s="175"/>
      <c r="F13" s="175"/>
      <c r="G13" s="175"/>
      <c r="H13" s="175"/>
      <c r="I13" s="175"/>
      <c r="J13" s="175"/>
      <c r="K13" s="175"/>
      <c r="L13" s="175"/>
      <c r="M13" s="175"/>
    </row>
    <row r="14" spans="1:13" ht="30" customHeight="1" x14ac:dyDescent="0.3">
      <c r="A14" s="169">
        <v>9</v>
      </c>
      <c r="B14" s="175" t="str">
        <v>Sta</v>
      </c>
      <c r="C14" s="175" t="str">
        <v>Sop</v>
      </c>
      <c r="D14" s="175"/>
      <c r="E14" s="175"/>
      <c r="F14" s="175"/>
      <c r="G14" s="175"/>
      <c r="H14" s="175"/>
      <c r="I14" s="175"/>
      <c r="J14" s="175"/>
      <c r="K14" s="175"/>
      <c r="L14" s="175"/>
      <c r="M14" s="175"/>
    </row>
    <row r="15" spans="1:13" ht="30" customHeight="1" x14ac:dyDescent="0.3">
      <c r="A15" s="169">
        <v>10</v>
      </c>
      <c r="B15" s="175" t="str">
        <v>Stö</v>
      </c>
      <c r="C15" s="175" t="str">
        <v>Sar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</row>
    <row r="16" spans="1:13" ht="30" customHeight="1" x14ac:dyDescent="0.3">
      <c r="A16" s="169">
        <v>11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</row>
    <row r="17" spans="1:13" ht="30" customHeight="1" x14ac:dyDescent="0.3">
      <c r="A17" s="169">
        <v>12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</row>
    <row r="18" spans="1:13" ht="30" customHeight="1" x14ac:dyDescent="0.3">
      <c r="A18" s="169">
        <v>13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</row>
    <row r="19" spans="1:13" ht="30" customHeight="1" x14ac:dyDescent="0.3">
      <c r="A19" s="169">
        <v>14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</row>
    <row r="20" spans="1:13" ht="30" customHeight="1" x14ac:dyDescent="0.3">
      <c r="A20" s="169">
        <v>15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</row>
    <row r="21" spans="1:13" ht="30" customHeight="1" x14ac:dyDescent="0.3">
      <c r="A21" s="169">
        <v>16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</row>
    <row r="22" spans="1:13" ht="30" customHeight="1" x14ac:dyDescent="0.3">
      <c r="A22" s="169">
        <v>17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</row>
    <row r="23" spans="1:13" ht="30" customHeight="1" x14ac:dyDescent="0.3">
      <c r="A23" s="169">
        <v>18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</row>
    <row r="24" spans="1:13" ht="30" customHeight="1" x14ac:dyDescent="0.3">
      <c r="A24" s="169">
        <v>19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3" ht="30" customHeight="1" x14ac:dyDescent="0.3">
      <c r="A25" s="169">
        <v>20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</row>
    <row r="26" spans="1:13" ht="30" customHeight="1" x14ac:dyDescent="0.3">
      <c r="A26" s="169">
        <v>21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</row>
    <row r="27" spans="1:13" ht="30" customHeight="1" x14ac:dyDescent="0.3">
      <c r="A27" s="169">
        <v>22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</row>
    <row r="28" spans="1:13" ht="30" customHeight="1" x14ac:dyDescent="0.3">
      <c r="A28" s="169">
        <v>23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</row>
    <row r="29" spans="1:13" ht="30" customHeight="1" x14ac:dyDescent="0.3">
      <c r="A29" s="169">
        <v>24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</row>
    <row r="30" spans="1:13" ht="30" customHeight="1" x14ac:dyDescent="0.3">
      <c r="A30" s="169">
        <v>25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</row>
  </sheetData>
  <mergeCells count="5">
    <mergeCell ref="B2:F2"/>
    <mergeCell ref="G2:K2"/>
    <mergeCell ref="L2:M2"/>
    <mergeCell ref="E4:H4"/>
    <mergeCell ref="I4:L4"/>
  </mergeCells>
  <dataValidations count="1">
    <dataValidation allowBlank="1" showInputMessage="1" showErrorMessage="1" promptTitle="Klasse eingeben" prompt="Geben Sie hier den Namen der Klasse im gleichen Format wie in  &quot;LUSD-Daten&quot; ein. Die Namen werden automatisch eingefügt." sqref="C4" xr:uid="{C1B6C3C1-6AA2-4548-8BCD-176523F538EC}"/>
  </dataValidations>
  <printOptions horizontalCentered="1"/>
  <pageMargins left="0.7" right="0.7" top="0.78740157499999996" bottom="0.78740157499999996" header="0.3" footer="0.3"/>
  <pageSetup paperSize="9" scale="55" orientation="landscape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47DB0-91F4-7A45-81C7-6B97002C1725}">
  <sheetPr>
    <pageSetUpPr fitToPage="1"/>
  </sheetPr>
  <dimension ref="A1:M30"/>
  <sheetViews>
    <sheetView tabSelected="1" workbookViewId="0">
      <selection activeCell="C5" sqref="C5"/>
    </sheetView>
  </sheetViews>
  <sheetFormatPr baseColWidth="10" defaultRowHeight="13" x14ac:dyDescent="0.15"/>
  <cols>
    <col min="1" max="1" width="8.83203125" customWidth="1"/>
    <col min="2" max="3" width="20.83203125" customWidth="1"/>
    <col min="4" max="4" width="15.1640625" customWidth="1"/>
    <col min="5" max="12" width="13.83203125" customWidth="1"/>
    <col min="13" max="13" width="14.83203125" customWidth="1"/>
  </cols>
  <sheetData>
    <row r="1" spans="1:13" ht="18" customHeight="1" x14ac:dyDescent="0.3">
      <c r="A1" s="169"/>
      <c r="B1" s="169"/>
      <c r="C1" s="169"/>
      <c r="D1" s="169"/>
      <c r="E1" s="169"/>
      <c r="F1" s="169"/>
      <c r="G1" s="169"/>
      <c r="H1" s="169"/>
      <c r="I1" s="169"/>
      <c r="J1" s="169"/>
      <c r="K1" s="169"/>
      <c r="L1" s="169"/>
      <c r="M1" s="169"/>
    </row>
    <row r="2" spans="1:13" ht="30" customHeight="1" x14ac:dyDescent="0.3">
      <c r="A2" s="169"/>
      <c r="B2" s="215" t="s">
        <v>65</v>
      </c>
      <c r="C2" s="216"/>
      <c r="D2" s="216"/>
      <c r="E2" s="216"/>
      <c r="F2" s="217"/>
      <c r="G2" s="218" t="s">
        <v>48</v>
      </c>
      <c r="H2" s="219"/>
      <c r="I2" s="219"/>
      <c r="J2" s="219"/>
      <c r="K2" s="220"/>
      <c r="L2" s="221" t="s">
        <v>66</v>
      </c>
      <c r="M2" s="222"/>
    </row>
    <row r="3" spans="1:13" ht="10" customHeight="1" x14ac:dyDescent="0.3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</row>
    <row r="4" spans="1:13" ht="30" customHeight="1" x14ac:dyDescent="0.3">
      <c r="A4" s="169"/>
      <c r="B4" s="170" t="s">
        <v>57</v>
      </c>
      <c r="C4" s="227" t="s">
        <v>81</v>
      </c>
      <c r="D4" s="171" t="s">
        <v>6</v>
      </c>
      <c r="E4" s="223" t="s">
        <v>7</v>
      </c>
      <c r="F4" s="224"/>
      <c r="G4" s="224"/>
      <c r="H4" s="224"/>
      <c r="I4" s="215" t="s">
        <v>67</v>
      </c>
      <c r="J4" s="225"/>
      <c r="K4" s="225"/>
      <c r="L4" s="226"/>
      <c r="M4" s="171" t="s">
        <v>19</v>
      </c>
    </row>
    <row r="5" spans="1:13" ht="30" customHeight="1" x14ac:dyDescent="0.15">
      <c r="A5" s="172"/>
      <c r="B5" s="173" t="s">
        <v>5</v>
      </c>
      <c r="C5" s="173" t="s">
        <v>20</v>
      </c>
      <c r="D5" s="173" t="s">
        <v>68</v>
      </c>
      <c r="E5" s="173" t="s">
        <v>69</v>
      </c>
      <c r="F5" s="174" t="s">
        <v>70</v>
      </c>
      <c r="G5" s="174" t="s">
        <v>71</v>
      </c>
      <c r="H5" s="174" t="s">
        <v>72</v>
      </c>
      <c r="I5" s="173" t="s">
        <v>69</v>
      </c>
      <c r="J5" s="174" t="s">
        <v>70</v>
      </c>
      <c r="K5" s="174" t="s">
        <v>71</v>
      </c>
      <c r="L5" s="174" t="s">
        <v>72</v>
      </c>
      <c r="M5" s="173" t="s">
        <v>68</v>
      </c>
    </row>
    <row r="6" spans="1:13" ht="30" customHeight="1" x14ac:dyDescent="0.3">
      <c r="A6" s="169">
        <v>1</v>
      </c>
      <c r="B6" s="175" t="str" cm="1">
        <f t="array" ref="B6:C15">_xlfn._xlws.FILTER('LUSD-Daten'!A2:B2000,('LUSD-Daten'!D2:D2000=C4)*('LUSD-Daten'!C2:C2000="m"),"")</f>
        <v>Hau</v>
      </c>
      <c r="C6" s="175" t="str">
        <v>Hel</v>
      </c>
      <c r="D6" s="175"/>
      <c r="E6" s="175"/>
      <c r="F6" s="175"/>
      <c r="G6" s="175"/>
      <c r="H6" s="175"/>
      <c r="I6" s="175"/>
      <c r="J6" s="175"/>
      <c r="K6" s="175"/>
      <c r="L6" s="175"/>
      <c r="M6" s="175"/>
    </row>
    <row r="7" spans="1:13" ht="30" customHeight="1" x14ac:dyDescent="0.3">
      <c r="A7" s="169">
        <v>2</v>
      </c>
      <c r="B7" s="175" t="str">
        <v>Krä</v>
      </c>
      <c r="C7" s="175" t="str">
        <v>Sop</v>
      </c>
      <c r="D7" s="175"/>
      <c r="E7" s="175"/>
      <c r="F7" s="175"/>
      <c r="G7" s="175"/>
      <c r="H7" s="175"/>
      <c r="I7" s="175"/>
      <c r="J7" s="175"/>
      <c r="K7" s="175"/>
      <c r="L7" s="175"/>
      <c r="M7" s="175"/>
    </row>
    <row r="8" spans="1:13" ht="30" customHeight="1" x14ac:dyDescent="0.3">
      <c r="A8" s="169">
        <v>3</v>
      </c>
      <c r="B8" s="175" t="str">
        <v>Mat</v>
      </c>
      <c r="C8" s="175" t="str">
        <v>Lea</v>
      </c>
      <c r="D8" s="175"/>
      <c r="E8" s="175"/>
      <c r="F8" s="175"/>
      <c r="G8" s="175"/>
      <c r="H8" s="175"/>
      <c r="I8" s="175"/>
      <c r="J8" s="175"/>
      <c r="K8" s="175"/>
      <c r="L8" s="175"/>
      <c r="M8" s="175"/>
    </row>
    <row r="9" spans="1:13" ht="30" customHeight="1" x14ac:dyDescent="0.3">
      <c r="A9" s="169">
        <v>4</v>
      </c>
      <c r="B9" s="175" t="str">
        <v>Muj</v>
      </c>
      <c r="C9" s="175" t="str">
        <v>Ali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</row>
    <row r="10" spans="1:13" ht="30" customHeight="1" x14ac:dyDescent="0.3">
      <c r="A10" s="169">
        <v>5</v>
      </c>
      <c r="B10" s="175" t="str">
        <v>Mül</v>
      </c>
      <c r="C10" s="175" t="str">
        <v>Leo</v>
      </c>
      <c r="D10" s="175"/>
      <c r="E10" s="175"/>
      <c r="F10" s="175"/>
      <c r="G10" s="175"/>
      <c r="H10" s="175"/>
      <c r="I10" s="175"/>
      <c r="J10" s="175"/>
      <c r="K10" s="175"/>
      <c r="L10" s="175"/>
      <c r="M10" s="175"/>
    </row>
    <row r="11" spans="1:13" ht="30" customHeight="1" x14ac:dyDescent="0.3">
      <c r="A11" s="169">
        <v>6</v>
      </c>
      <c r="B11" s="175" t="str">
        <v>Roh</v>
      </c>
      <c r="C11" s="175" t="str">
        <v>Pau</v>
      </c>
      <c r="D11" s="175"/>
      <c r="E11" s="175"/>
      <c r="F11" s="175"/>
      <c r="G11" s="175"/>
      <c r="H11" s="175"/>
      <c r="I11" s="175"/>
      <c r="J11" s="175"/>
      <c r="K11" s="175"/>
      <c r="L11" s="175"/>
      <c r="M11" s="175"/>
    </row>
    <row r="12" spans="1:13" ht="30" customHeight="1" x14ac:dyDescent="0.3">
      <c r="A12" s="169">
        <v>7</v>
      </c>
      <c r="B12" s="175" t="str">
        <v>Sch</v>
      </c>
      <c r="C12" s="175" t="str">
        <v>Fra</v>
      </c>
      <c r="D12" s="175"/>
      <c r="E12" s="175"/>
      <c r="F12" s="175"/>
      <c r="G12" s="175"/>
      <c r="H12" s="175"/>
      <c r="I12" s="175"/>
      <c r="J12" s="175"/>
      <c r="K12" s="175"/>
      <c r="L12" s="175"/>
      <c r="M12" s="175"/>
    </row>
    <row r="13" spans="1:13" ht="30" customHeight="1" x14ac:dyDescent="0.3">
      <c r="A13" s="169">
        <v>8</v>
      </c>
      <c r="B13" s="175" t="str">
        <v>Sta</v>
      </c>
      <c r="C13" s="175" t="str">
        <v>Ben</v>
      </c>
      <c r="D13" s="175"/>
      <c r="E13" s="175"/>
      <c r="F13" s="175"/>
      <c r="G13" s="175"/>
      <c r="H13" s="175"/>
      <c r="I13" s="175"/>
      <c r="J13" s="175"/>
      <c r="K13" s="175"/>
      <c r="L13" s="175"/>
      <c r="M13" s="175"/>
    </row>
    <row r="14" spans="1:13" ht="30" customHeight="1" x14ac:dyDescent="0.3">
      <c r="A14" s="169">
        <v>9</v>
      </c>
      <c r="B14" s="175" t="str">
        <v>Sta</v>
      </c>
      <c r="C14" s="175" t="str">
        <v>Sop</v>
      </c>
      <c r="D14" s="175"/>
      <c r="E14" s="175"/>
      <c r="F14" s="175"/>
      <c r="G14" s="175"/>
      <c r="H14" s="175"/>
      <c r="I14" s="175"/>
      <c r="J14" s="175"/>
      <c r="K14" s="175"/>
      <c r="L14" s="175"/>
      <c r="M14" s="175"/>
    </row>
    <row r="15" spans="1:13" ht="30" customHeight="1" x14ac:dyDescent="0.3">
      <c r="A15" s="169">
        <v>10</v>
      </c>
      <c r="B15" s="175" t="str">
        <v>Stö</v>
      </c>
      <c r="C15" s="175" t="str">
        <v>Sar</v>
      </c>
      <c r="D15" s="175"/>
      <c r="E15" s="175"/>
      <c r="F15" s="175"/>
      <c r="G15" s="175"/>
      <c r="H15" s="175"/>
      <c r="I15" s="175"/>
      <c r="J15" s="175"/>
      <c r="K15" s="175"/>
      <c r="L15" s="175"/>
      <c r="M15" s="175"/>
    </row>
    <row r="16" spans="1:13" ht="30" customHeight="1" x14ac:dyDescent="0.3">
      <c r="A16" s="169">
        <v>11</v>
      </c>
      <c r="B16" s="175"/>
      <c r="C16" s="175"/>
      <c r="D16" s="175"/>
      <c r="E16" s="175"/>
      <c r="F16" s="175"/>
      <c r="G16" s="175"/>
      <c r="H16" s="175"/>
      <c r="I16" s="175"/>
      <c r="J16" s="175"/>
      <c r="K16" s="175"/>
      <c r="L16" s="175"/>
      <c r="M16" s="175"/>
    </row>
    <row r="17" spans="1:13" ht="30" customHeight="1" x14ac:dyDescent="0.3">
      <c r="A17" s="169">
        <v>12</v>
      </c>
      <c r="B17" s="175"/>
      <c r="C17" s="175"/>
      <c r="D17" s="175"/>
      <c r="E17" s="175"/>
      <c r="F17" s="175"/>
      <c r="G17" s="175"/>
      <c r="H17" s="175"/>
      <c r="I17" s="175"/>
      <c r="J17" s="175"/>
      <c r="K17" s="175"/>
      <c r="L17" s="175"/>
      <c r="M17" s="175"/>
    </row>
    <row r="18" spans="1:13" ht="30" customHeight="1" x14ac:dyDescent="0.3">
      <c r="A18" s="169">
        <v>13</v>
      </c>
      <c r="B18" s="175"/>
      <c r="C18" s="175"/>
      <c r="D18" s="175"/>
      <c r="E18" s="175"/>
      <c r="F18" s="175"/>
      <c r="G18" s="175"/>
      <c r="H18" s="175"/>
      <c r="I18" s="175"/>
      <c r="J18" s="175"/>
      <c r="K18" s="175"/>
      <c r="L18" s="175"/>
      <c r="M18" s="175"/>
    </row>
    <row r="19" spans="1:13" ht="30" customHeight="1" x14ac:dyDescent="0.3">
      <c r="A19" s="169">
        <v>14</v>
      </c>
      <c r="B19" s="175"/>
      <c r="C19" s="175"/>
      <c r="D19" s="175"/>
      <c r="E19" s="175"/>
      <c r="F19" s="175"/>
      <c r="G19" s="175"/>
      <c r="H19" s="175"/>
      <c r="I19" s="175"/>
      <c r="J19" s="175"/>
      <c r="K19" s="175"/>
      <c r="L19" s="175"/>
      <c r="M19" s="175"/>
    </row>
    <row r="20" spans="1:13" ht="30" customHeight="1" x14ac:dyDescent="0.3">
      <c r="A20" s="169">
        <v>15</v>
      </c>
      <c r="B20" s="175"/>
      <c r="C20" s="175"/>
      <c r="D20" s="175"/>
      <c r="E20" s="175"/>
      <c r="F20" s="175"/>
      <c r="G20" s="175"/>
      <c r="H20" s="175"/>
      <c r="I20" s="175"/>
      <c r="J20" s="175"/>
      <c r="K20" s="175"/>
      <c r="L20" s="175"/>
      <c r="M20" s="175"/>
    </row>
    <row r="21" spans="1:13" ht="30" customHeight="1" x14ac:dyDescent="0.3">
      <c r="A21" s="169">
        <v>16</v>
      </c>
      <c r="B21" s="175"/>
      <c r="C21" s="175"/>
      <c r="D21" s="175"/>
      <c r="E21" s="175"/>
      <c r="F21" s="175"/>
      <c r="G21" s="175"/>
      <c r="H21" s="175"/>
      <c r="I21" s="175"/>
      <c r="J21" s="175"/>
      <c r="K21" s="175"/>
      <c r="L21" s="175"/>
      <c r="M21" s="175"/>
    </row>
    <row r="22" spans="1:13" ht="30" customHeight="1" x14ac:dyDescent="0.3">
      <c r="A22" s="169">
        <v>17</v>
      </c>
      <c r="B22" s="175"/>
      <c r="C22" s="175"/>
      <c r="D22" s="175"/>
      <c r="E22" s="175"/>
      <c r="F22" s="175"/>
      <c r="G22" s="175"/>
      <c r="H22" s="175"/>
      <c r="I22" s="175"/>
      <c r="J22" s="175"/>
      <c r="K22" s="175"/>
      <c r="L22" s="175"/>
      <c r="M22" s="175"/>
    </row>
    <row r="23" spans="1:13" ht="30" customHeight="1" x14ac:dyDescent="0.3">
      <c r="A23" s="169">
        <v>18</v>
      </c>
      <c r="B23" s="175"/>
      <c r="C23" s="175"/>
      <c r="D23" s="175"/>
      <c r="E23" s="175"/>
      <c r="F23" s="175"/>
      <c r="G23" s="175"/>
      <c r="H23" s="175"/>
      <c r="I23" s="175"/>
      <c r="J23" s="175"/>
      <c r="K23" s="175"/>
      <c r="L23" s="175"/>
      <c r="M23" s="175"/>
    </row>
    <row r="24" spans="1:13" ht="30" customHeight="1" x14ac:dyDescent="0.3">
      <c r="A24" s="169">
        <v>19</v>
      </c>
      <c r="B24" s="175"/>
      <c r="C24" s="175"/>
      <c r="D24" s="175"/>
      <c r="E24" s="175"/>
      <c r="F24" s="175"/>
      <c r="G24" s="175"/>
      <c r="H24" s="175"/>
      <c r="I24" s="175"/>
      <c r="J24" s="175"/>
      <c r="K24" s="175"/>
      <c r="L24" s="175"/>
      <c r="M24" s="175"/>
    </row>
    <row r="25" spans="1:13" ht="30" customHeight="1" x14ac:dyDescent="0.3">
      <c r="A25" s="169">
        <v>20</v>
      </c>
      <c r="B25" s="175"/>
      <c r="C25" s="175"/>
      <c r="D25" s="175"/>
      <c r="E25" s="175"/>
      <c r="F25" s="175"/>
      <c r="G25" s="175"/>
      <c r="H25" s="175"/>
      <c r="I25" s="175"/>
      <c r="J25" s="175"/>
      <c r="K25" s="175"/>
      <c r="L25" s="175"/>
      <c r="M25" s="175"/>
    </row>
    <row r="26" spans="1:13" ht="30" customHeight="1" x14ac:dyDescent="0.3">
      <c r="A26" s="169">
        <v>21</v>
      </c>
      <c r="B26" s="175"/>
      <c r="C26" s="175"/>
      <c r="D26" s="175"/>
      <c r="E26" s="175"/>
      <c r="F26" s="175"/>
      <c r="G26" s="175"/>
      <c r="H26" s="175"/>
      <c r="I26" s="175"/>
      <c r="J26" s="175"/>
      <c r="K26" s="175"/>
      <c r="L26" s="175"/>
      <c r="M26" s="175"/>
    </row>
    <row r="27" spans="1:13" ht="30" customHeight="1" x14ac:dyDescent="0.3">
      <c r="A27" s="169">
        <v>22</v>
      </c>
      <c r="B27" s="175"/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</row>
    <row r="28" spans="1:13" ht="30" customHeight="1" x14ac:dyDescent="0.3">
      <c r="A28" s="169">
        <v>23</v>
      </c>
      <c r="B28" s="175"/>
      <c r="C28" s="175"/>
      <c r="D28" s="175"/>
      <c r="E28" s="175"/>
      <c r="F28" s="175"/>
      <c r="G28" s="175"/>
      <c r="H28" s="175"/>
      <c r="I28" s="175"/>
      <c r="J28" s="175"/>
      <c r="K28" s="175"/>
      <c r="L28" s="175"/>
      <c r="M28" s="175"/>
    </row>
    <row r="29" spans="1:13" ht="30" customHeight="1" x14ac:dyDescent="0.3">
      <c r="A29" s="169">
        <v>24</v>
      </c>
      <c r="B29" s="175"/>
      <c r="C29" s="175"/>
      <c r="D29" s="175"/>
      <c r="E29" s="175"/>
      <c r="F29" s="175"/>
      <c r="G29" s="175"/>
      <c r="H29" s="175"/>
      <c r="I29" s="175"/>
      <c r="J29" s="175"/>
      <c r="K29" s="175"/>
      <c r="L29" s="175"/>
      <c r="M29" s="175"/>
    </row>
    <row r="30" spans="1:13" ht="30" customHeight="1" x14ac:dyDescent="0.3">
      <c r="A30" s="169">
        <v>25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</row>
  </sheetData>
  <mergeCells count="5">
    <mergeCell ref="B2:F2"/>
    <mergeCell ref="G2:K2"/>
    <mergeCell ref="L2:M2"/>
    <mergeCell ref="E4:H4"/>
    <mergeCell ref="I4:L4"/>
  </mergeCells>
  <dataValidations count="1">
    <dataValidation allowBlank="1" showInputMessage="1" showErrorMessage="1" promptTitle="Klasse eingeben" prompt="Geben Sie hier den Namen der Klasse im gleichen Format wie in &quot;LUSD-Daten&quot; ein. Die Namen werden automatisch eingefügt." sqref="C4" xr:uid="{1C210836-B619-514F-9750-E403AB2FBD49}"/>
  </dataValidations>
  <printOptions horizontalCentered="1" verticalCentered="1"/>
  <pageMargins left="0.7" right="0.7" top="0.78740157499999996" bottom="0.78740157499999996" header="0.3" footer="0.3"/>
  <pageSetup paperSize="9" scale="55" orientation="landscape" horizontalDpi="0" verticalDpi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A5DD2-55F6-2F4D-B001-A77A6B268EB2}">
  <dimension ref="A2:U21"/>
  <sheetViews>
    <sheetView zoomScale="194" workbookViewId="0">
      <selection activeCell="B17" sqref="B17"/>
    </sheetView>
  </sheetViews>
  <sheetFormatPr baseColWidth="10" defaultRowHeight="13" x14ac:dyDescent="0.15"/>
  <cols>
    <col min="1" max="1" width="5.83203125" style="122" customWidth="1"/>
    <col min="2" max="2" width="12.6640625" style="122" customWidth="1"/>
    <col min="3" max="4" width="24.83203125" style="122" customWidth="1"/>
    <col min="5" max="5" width="4.1640625" style="122" customWidth="1"/>
    <col min="6" max="6" width="10.83203125" style="122"/>
    <col min="7" max="7" width="9.1640625" style="122" customWidth="1"/>
    <col min="8" max="8" width="10.83203125" style="122"/>
    <col min="9" max="9" width="10" style="122" customWidth="1"/>
    <col min="10" max="21" width="10.83203125" style="122"/>
  </cols>
  <sheetData>
    <row r="2" spans="2:4" x14ac:dyDescent="0.15">
      <c r="B2" s="122" t="s">
        <v>364</v>
      </c>
      <c r="C2" s="122" t="str">
        <f>B17</f>
        <v>01/1</v>
      </c>
      <c r="D2" s="154"/>
    </row>
    <row r="3" spans="2:4" x14ac:dyDescent="0.15">
      <c r="D3" s="154"/>
    </row>
    <row r="4" spans="2:4" x14ac:dyDescent="0.15">
      <c r="B4" s="122" t="s">
        <v>61</v>
      </c>
      <c r="C4" s="154">
        <f>C18+C19</f>
        <v>40</v>
      </c>
    </row>
    <row r="5" spans="2:4" ht="14" thickBot="1" x14ac:dyDescent="0.2"/>
    <row r="6" spans="2:4" ht="14" thickBot="1" x14ac:dyDescent="0.2">
      <c r="B6" s="155"/>
      <c r="C6" s="168" t="s">
        <v>47</v>
      </c>
      <c r="D6" s="168" t="s">
        <v>48</v>
      </c>
    </row>
    <row r="7" spans="2:4" ht="14" thickBot="1" x14ac:dyDescent="0.2">
      <c r="B7" s="168" t="s">
        <v>27</v>
      </c>
      <c r="C7" s="168">
        <f>'Urkunden Mädchen'!C3</f>
        <v>5</v>
      </c>
      <c r="D7" s="168">
        <f>'Urkunden Jungen'!C3</f>
        <v>4</v>
      </c>
    </row>
    <row r="8" spans="2:4" ht="14" thickBot="1" x14ac:dyDescent="0.2">
      <c r="B8" s="168" t="s">
        <v>28</v>
      </c>
      <c r="C8" s="168">
        <f>'Urkunden Mädchen'!G3</f>
        <v>10</v>
      </c>
      <c r="D8" s="168">
        <f>'Urkunden Jungen'!G3</f>
        <v>11</v>
      </c>
    </row>
    <row r="9" spans="2:4" ht="14" thickBot="1" x14ac:dyDescent="0.2">
      <c r="B9" s="168" t="s">
        <v>29</v>
      </c>
      <c r="C9" s="168">
        <f>'Urkunden Mädchen'!K3</f>
        <v>4</v>
      </c>
      <c r="D9" s="168">
        <f>'Urkunden Jungen'!K3</f>
        <v>6</v>
      </c>
    </row>
    <row r="15" spans="2:4" x14ac:dyDescent="0.15">
      <c r="B15" s="122" t="s">
        <v>56</v>
      </c>
    </row>
    <row r="16" spans="2:4" ht="14" thickBot="1" x14ac:dyDescent="0.2"/>
    <row r="17" spans="2:4" ht="14" thickBot="1" x14ac:dyDescent="0.2">
      <c r="B17" s="155" t="str">
        <f>IF('Auswertung Jungen'!E10=0," ",'Auswertung Jungen'!E10)</f>
        <v>01/1</v>
      </c>
      <c r="C17" s="168" t="s">
        <v>50</v>
      </c>
      <c r="D17" s="168" t="s">
        <v>51</v>
      </c>
    </row>
    <row r="18" spans="2:4" ht="14" thickBot="1" x14ac:dyDescent="0.2">
      <c r="B18" s="168" t="s">
        <v>47</v>
      </c>
      <c r="C18" s="168">
        <f>'Auswertung Mädchen'!AK10</f>
        <v>19</v>
      </c>
      <c r="D18" s="168">
        <f>'Urkunden Mädchen'!C3+'Urkunden Mädchen'!G3</f>
        <v>15</v>
      </c>
    </row>
    <row r="19" spans="2:4" ht="14" thickBot="1" x14ac:dyDescent="0.2">
      <c r="B19" s="168" t="s">
        <v>48</v>
      </c>
      <c r="C19" s="168">
        <f>'Auswertung Jungen'!AK10</f>
        <v>21</v>
      </c>
      <c r="D19" s="168">
        <f>'Urkunden Jungen'!C3+'Urkunden Jungen'!G3</f>
        <v>15</v>
      </c>
    </row>
    <row r="21" spans="2:4" x14ac:dyDescent="0.15">
      <c r="B21" s="122" t="s">
        <v>62</v>
      </c>
    </row>
  </sheetData>
  <sheetProtection algorithmName="SHA-512" hashValue="oZ0Gymuz15zPK+CeVczQSmUnsGxfhIZMzhVCBbSQt0xYRfSCNVTgJDlvSiQP9+DH1JVW9AlvwGSiXn3sMmSuOQ==" saltValue="a2H50ZomgwRcWl+LEjqT0A==" spinCount="100000" sheet="1" formatCells="0" formatColumns="0" sort="0" autoFilter="0"/>
  <pageMargins left="0.7" right="0.7" top="0.78740157499999996" bottom="0.78740157499999996" header="0.3" footer="0.3"/>
  <pageSetup paperSize="9" orientation="landscape" horizontalDpi="0" verticalDpi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617"/>
  <sheetViews>
    <sheetView zoomScaleNormal="100" workbookViewId="0">
      <selection activeCell="Q114" sqref="Q114"/>
    </sheetView>
  </sheetViews>
  <sheetFormatPr baseColWidth="10" defaultColWidth="11.5" defaultRowHeight="16" x14ac:dyDescent="0.2"/>
  <cols>
    <col min="1" max="1" width="3.83203125" style="6" customWidth="1"/>
    <col min="2" max="2" width="5.83203125" style="1" customWidth="1"/>
    <col min="3" max="3" width="0.33203125" style="9" customWidth="1"/>
    <col min="4" max="4" width="25.33203125" style="3" customWidth="1"/>
    <col min="5" max="5" width="24.1640625" style="3" customWidth="1"/>
    <col min="6" max="6" width="3.1640625" style="49" customWidth="1"/>
    <col min="7" max="7" width="9.1640625" style="1" customWidth="1"/>
    <col min="8" max="8" width="10.1640625" style="4" customWidth="1"/>
    <col min="9" max="9" width="9" style="1" customWidth="1"/>
    <col min="10" max="13" width="9.1640625" style="1" customWidth="1"/>
    <col min="14" max="14" width="9.1640625" style="4" customWidth="1"/>
    <col min="15" max="15" width="9" style="1" customWidth="1"/>
    <col min="16" max="19" width="9.1640625" style="1" customWidth="1"/>
    <col min="20" max="20" width="9.1640625" style="4" customWidth="1"/>
    <col min="21" max="21" width="9.1640625" style="38" customWidth="1"/>
    <col min="22" max="22" width="10.1640625" style="4" customWidth="1"/>
    <col min="23" max="23" width="3" style="4" customWidth="1"/>
    <col min="24" max="28" width="11.5" style="1"/>
    <col min="29" max="29" width="10" style="34" customWidth="1"/>
    <col min="30" max="31" width="9.83203125" style="1" customWidth="1"/>
    <col min="32" max="32" width="10.1640625" style="1" customWidth="1"/>
    <col min="33" max="33" width="7.83203125" style="6" customWidth="1"/>
    <col min="34" max="34" width="11.5" style="1" customWidth="1"/>
    <col min="35" max="37" width="11.5" style="1"/>
    <col min="38" max="38" width="9.1640625" style="1" customWidth="1"/>
    <col min="39" max="39" width="8" style="1" customWidth="1"/>
    <col min="40" max="40" width="4.1640625" style="1" customWidth="1"/>
    <col min="41" max="41" width="8.5" style="1" customWidth="1"/>
    <col min="42" max="16384" width="11.5" style="1"/>
  </cols>
  <sheetData>
    <row r="1" spans="1:47" s="6" customFormat="1" ht="62" customHeight="1" x14ac:dyDescent="0.2">
      <c r="D1" s="190" t="s">
        <v>0</v>
      </c>
      <c r="E1" s="191"/>
      <c r="F1" s="43"/>
      <c r="H1" s="192" t="s">
        <v>23</v>
      </c>
      <c r="I1" s="192"/>
      <c r="J1" s="192"/>
      <c r="K1" s="192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AC1" s="31"/>
    </row>
    <row r="2" spans="1:47" s="13" customFormat="1" ht="2" customHeight="1" x14ac:dyDescent="0.2">
      <c r="D2" s="10"/>
      <c r="E2" s="11"/>
      <c r="F2" s="44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36"/>
      <c r="V2" s="12"/>
      <c r="W2" s="12"/>
      <c r="X2" s="12"/>
      <c r="Y2" s="12"/>
      <c r="AC2" s="32"/>
      <c r="AG2" s="15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</row>
    <row r="3" spans="1:47" s="6" customFormat="1" ht="16" customHeight="1" x14ac:dyDescent="0.2">
      <c r="B3" s="56" t="s">
        <v>32</v>
      </c>
      <c r="C3" s="14"/>
      <c r="D3" s="60">
        <v>1</v>
      </c>
      <c r="E3" s="63"/>
      <c r="F3" s="43"/>
      <c r="H3" s="64"/>
      <c r="I3" s="64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37"/>
      <c r="V3" s="64"/>
      <c r="W3" s="64"/>
      <c r="X3" s="64"/>
      <c r="Y3" s="64"/>
      <c r="AC3" s="31"/>
      <c r="AF3" s="51" t="s">
        <v>36</v>
      </c>
    </row>
    <row r="4" spans="1:47" s="9" customFormat="1" ht="2" customHeight="1" x14ac:dyDescent="0.2">
      <c r="B4" s="57"/>
      <c r="D4" s="61">
        <v>2</v>
      </c>
      <c r="E4" s="11"/>
      <c r="F4" s="44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36"/>
      <c r="V4" s="12"/>
      <c r="W4" s="12"/>
      <c r="X4" s="12"/>
      <c r="Y4" s="12"/>
      <c r="AC4" s="33"/>
      <c r="AF4" s="52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7" s="6" customFormat="1" ht="16" customHeight="1" x14ac:dyDescent="0.2">
      <c r="B5" s="56" t="s">
        <v>33</v>
      </c>
      <c r="C5" s="14"/>
      <c r="D5" s="60">
        <v>2</v>
      </c>
      <c r="E5" s="63"/>
      <c r="F5" s="43"/>
      <c r="H5" s="41" t="s">
        <v>21</v>
      </c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37"/>
      <c r="V5" s="64"/>
      <c r="W5" s="64"/>
      <c r="X5" s="64"/>
      <c r="Y5" s="64"/>
      <c r="AC5" s="31"/>
      <c r="AF5" s="51" t="s">
        <v>37</v>
      </c>
    </row>
    <row r="6" spans="1:47" s="9" customFormat="1" ht="2" customHeight="1" x14ac:dyDescent="0.2">
      <c r="B6" s="57"/>
      <c r="D6" s="61"/>
      <c r="E6" s="11"/>
      <c r="F6" s="44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36"/>
      <c r="V6" s="12"/>
      <c r="W6" s="12"/>
      <c r="X6" s="12"/>
      <c r="Y6" s="12"/>
      <c r="AC6" s="33"/>
      <c r="AF6" s="52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s="6" customFormat="1" ht="16" customHeight="1" x14ac:dyDescent="0.2">
      <c r="B7" s="56" t="s">
        <v>34</v>
      </c>
      <c r="C7" s="14"/>
      <c r="D7" s="60">
        <v>3</v>
      </c>
      <c r="E7" s="63"/>
      <c r="F7" s="43"/>
      <c r="H7" s="42" t="s">
        <v>31</v>
      </c>
      <c r="I7" s="64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37"/>
      <c r="V7" s="64"/>
      <c r="W7" s="64"/>
      <c r="X7" s="64"/>
      <c r="Y7" s="64"/>
      <c r="AC7" s="31"/>
      <c r="AF7" s="51" t="s">
        <v>38</v>
      </c>
    </row>
    <row r="8" spans="1:47" s="9" customFormat="1" ht="2" customHeight="1" x14ac:dyDescent="0.25">
      <c r="B8" s="57"/>
      <c r="C8" s="14"/>
      <c r="D8" s="62"/>
      <c r="E8" s="11"/>
      <c r="F8" s="44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36"/>
      <c r="V8" s="12"/>
      <c r="W8" s="12"/>
      <c r="X8" s="12"/>
      <c r="Y8" s="12"/>
      <c r="AC8" s="33"/>
      <c r="AF8" s="52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</row>
    <row r="9" spans="1:47" s="6" customFormat="1" ht="16" customHeight="1" thickBot="1" x14ac:dyDescent="0.25">
      <c r="A9" s="55"/>
      <c r="B9" s="58" t="s">
        <v>35</v>
      </c>
      <c r="C9" s="9"/>
      <c r="D9" s="60">
        <v>4</v>
      </c>
      <c r="E9" s="63"/>
      <c r="F9" s="43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37"/>
      <c r="V9" s="64"/>
      <c r="W9" s="64"/>
      <c r="X9" s="64"/>
      <c r="Y9" s="64"/>
      <c r="AC9" s="31"/>
      <c r="AF9" s="51" t="s">
        <v>39</v>
      </c>
    </row>
    <row r="10" spans="1:47" ht="23" customHeight="1" thickTop="1" thickBot="1" x14ac:dyDescent="0.25">
      <c r="B10" s="59" t="s">
        <v>33</v>
      </c>
      <c r="C10" s="13"/>
      <c r="D10" s="91" t="s">
        <v>40</v>
      </c>
      <c r="E10" s="54"/>
      <c r="F10" s="45"/>
      <c r="G10" s="193" t="s">
        <v>22</v>
      </c>
      <c r="H10" s="194"/>
      <c r="I10" s="186" t="s">
        <v>7</v>
      </c>
      <c r="J10" s="187"/>
      <c r="K10" s="187"/>
      <c r="L10" s="187"/>
      <c r="M10" s="187"/>
      <c r="N10" s="194"/>
      <c r="O10" s="186" t="s">
        <v>24</v>
      </c>
      <c r="P10" s="187"/>
      <c r="Q10" s="187"/>
      <c r="R10" s="187"/>
      <c r="S10" s="187"/>
      <c r="T10" s="194"/>
      <c r="U10" s="186" t="s">
        <v>25</v>
      </c>
      <c r="V10" s="189"/>
      <c r="W10" s="22"/>
      <c r="X10" s="193" t="s">
        <v>41</v>
      </c>
      <c r="Y10" s="187"/>
      <c r="Z10" s="187"/>
      <c r="AA10" s="187"/>
      <c r="AB10" s="187"/>
      <c r="AC10" s="194"/>
      <c r="AD10" s="186" t="s">
        <v>8</v>
      </c>
      <c r="AE10" s="187"/>
      <c r="AF10" s="188"/>
      <c r="AH10" s="6"/>
      <c r="AI10" s="50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</row>
    <row r="11" spans="1:47" ht="25" customHeight="1" thickBot="1" x14ac:dyDescent="0.25">
      <c r="B11" s="6"/>
      <c r="C11" s="53"/>
      <c r="D11" s="91" t="s">
        <v>5</v>
      </c>
      <c r="E11" s="91" t="s">
        <v>20</v>
      </c>
      <c r="F11" s="46"/>
      <c r="G11" s="39" t="s">
        <v>10</v>
      </c>
      <c r="H11" s="92" t="s">
        <v>3</v>
      </c>
      <c r="I11" s="93" t="s">
        <v>11</v>
      </c>
      <c r="J11" s="94" t="s">
        <v>12</v>
      </c>
      <c r="K11" s="94" t="s">
        <v>13</v>
      </c>
      <c r="L11" s="94" t="s">
        <v>14</v>
      </c>
      <c r="M11" s="118" t="s">
        <v>26</v>
      </c>
      <c r="N11" s="96" t="s">
        <v>3</v>
      </c>
      <c r="O11" s="93" t="s">
        <v>11</v>
      </c>
      <c r="P11" s="94" t="s">
        <v>12</v>
      </c>
      <c r="Q11" s="94" t="s">
        <v>13</v>
      </c>
      <c r="R11" s="94" t="s">
        <v>14</v>
      </c>
      <c r="S11" s="95" t="s">
        <v>26</v>
      </c>
      <c r="T11" s="96" t="s">
        <v>3</v>
      </c>
      <c r="U11" s="40" t="s">
        <v>10</v>
      </c>
      <c r="V11" s="97" t="s">
        <v>3</v>
      </c>
      <c r="W11" s="23"/>
      <c r="X11" s="98" t="s">
        <v>6</v>
      </c>
      <c r="Y11" s="99" t="s">
        <v>7</v>
      </c>
      <c r="Z11" s="99" t="s">
        <v>24</v>
      </c>
      <c r="AA11" s="99" t="s">
        <v>19</v>
      </c>
      <c r="AB11" s="99" t="s">
        <v>42</v>
      </c>
      <c r="AC11" s="100" t="s">
        <v>3</v>
      </c>
      <c r="AD11" s="101" t="s">
        <v>15</v>
      </c>
      <c r="AE11" s="99" t="s">
        <v>16</v>
      </c>
      <c r="AF11" s="102" t="s">
        <v>17</v>
      </c>
      <c r="AH11" s="6"/>
      <c r="AI11" s="35"/>
      <c r="AJ11" s="6"/>
      <c r="AK11" s="6"/>
      <c r="AL11" s="6"/>
      <c r="AM11" s="35"/>
      <c r="AN11" s="35"/>
      <c r="AO11" s="35"/>
      <c r="AP11" s="6"/>
      <c r="AQ11" s="6"/>
      <c r="AR11" s="6"/>
      <c r="AS11" s="6"/>
      <c r="AT11" s="6"/>
      <c r="AU11" s="6"/>
    </row>
    <row r="12" spans="1:47" ht="18" customHeight="1" x14ac:dyDescent="0.2">
      <c r="B12" s="90">
        <v>1</v>
      </c>
      <c r="C12" s="65"/>
      <c r="D12" s="103"/>
      <c r="E12" s="104"/>
      <c r="F12" s="66"/>
      <c r="G12" s="67"/>
      <c r="H12" s="68" t="str">
        <f>IF(G12=0," ",RANK(G12,G$12:G$608,IF($G$11="Zeit",1,IF($G$11="Punkte",0,"Fehler"))))</f>
        <v xml:space="preserve"> </v>
      </c>
      <c r="I12" s="69"/>
      <c r="J12" s="70"/>
      <c r="K12" s="70"/>
      <c r="L12" s="70"/>
      <c r="M12" s="71" t="str">
        <f t="array" ref="M12">IF(AND(I12=0,J12=0,K12=0,L12=0)," ",SUM(LARGE(I12:L12,{1;2;3})))</f>
        <v xml:space="preserve"> </v>
      </c>
      <c r="N12" s="68" t="str">
        <f>IF(M12=" "," ",RANK(M12,M$12:M$608,0))</f>
        <v xml:space="preserve"> </v>
      </c>
      <c r="O12" s="72"/>
      <c r="P12" s="72"/>
      <c r="Q12" s="72"/>
      <c r="R12" s="72"/>
      <c r="S12" s="73" t="str">
        <f t="array" ref="S12">IF(AND(O12=0,P12=0,Q12=0,R12=0)," ",SUM(LARGE(O12:R12,{1;2;3})))</f>
        <v xml:space="preserve"> </v>
      </c>
      <c r="T12" s="68" t="str">
        <f>IF(S12=" "," ",RANK(S12,S$12:S$608,0))</f>
        <v xml:space="preserve"> </v>
      </c>
      <c r="U12" s="67"/>
      <c r="V12" s="68" t="str">
        <f>IF(U12=0," ",RANK(U12,U$12:U$608,IF($U$11="Zeit",1,IF($U$11="Punkte",0,"Fehler"))))</f>
        <v xml:space="preserve"> </v>
      </c>
      <c r="W12" s="74"/>
      <c r="X12" s="75" t="str">
        <f>H12</f>
        <v xml:space="preserve"> </v>
      </c>
      <c r="Y12" s="76" t="str">
        <f>N12</f>
        <v xml:space="preserve"> </v>
      </c>
      <c r="Z12" s="76" t="str">
        <f>T12</f>
        <v xml:space="preserve"> </v>
      </c>
      <c r="AA12" s="76" t="str">
        <f>V12</f>
        <v xml:space="preserve"> </v>
      </c>
      <c r="AB12" s="73" t="str">
        <f>IF(AND(X12=" ",Y12=" ",Z12=" ")," ",SUM(X12:AA12))</f>
        <v xml:space="preserve"> </v>
      </c>
      <c r="AC12" s="77" t="str">
        <f>IF(AB12=" "," ",RANK(AB12,AB$12:AB$608,1))</f>
        <v xml:space="preserve"> </v>
      </c>
      <c r="AD12" s="78" t="str">
        <f>IF(AC12=" "," ",IF(AC12&lt;AM$12,"x"," "))</f>
        <v xml:space="preserve"> </v>
      </c>
      <c r="AE12" s="79" t="str">
        <f>IF(AC12=" "," ",IF(AND(AC12&gt;AO$11,AC12&lt;AM$13),"x"," "))</f>
        <v xml:space="preserve"> </v>
      </c>
      <c r="AF12" s="80" t="str">
        <f>IF(AC12=" "," ",IF(AC12&gt;AO$12,"x"," "))</f>
        <v xml:space="preserve"> </v>
      </c>
      <c r="AH12" s="6"/>
      <c r="AI12" s="35"/>
      <c r="AJ12" s="6"/>
      <c r="AK12" s="6"/>
      <c r="AL12" s="6"/>
      <c r="AM12" s="35"/>
      <c r="AN12" s="35"/>
      <c r="AO12" s="35"/>
      <c r="AP12" s="6"/>
      <c r="AQ12" s="6"/>
      <c r="AR12" s="6"/>
      <c r="AS12" s="6"/>
      <c r="AT12" s="6"/>
      <c r="AU12" s="6"/>
    </row>
    <row r="13" spans="1:47" ht="18" customHeight="1" x14ac:dyDescent="0.2">
      <c r="A13" s="15"/>
      <c r="B13" s="15"/>
      <c r="C13" s="15"/>
      <c r="D13" s="81"/>
      <c r="E13" s="81"/>
      <c r="F13" s="66"/>
      <c r="G13" s="82"/>
      <c r="H13" s="74"/>
      <c r="I13" s="83"/>
      <c r="J13" s="83"/>
      <c r="K13" s="84"/>
      <c r="L13" s="83"/>
      <c r="M13" s="85"/>
      <c r="N13" s="74"/>
      <c r="O13" s="86"/>
      <c r="P13" s="86"/>
      <c r="Q13" s="86"/>
      <c r="R13" s="86"/>
      <c r="S13" s="85"/>
      <c r="T13" s="74"/>
      <c r="U13" s="82"/>
      <c r="V13" s="74"/>
      <c r="W13" s="74"/>
      <c r="X13" s="15"/>
      <c r="Y13" s="15"/>
      <c r="Z13" s="15"/>
      <c r="AA13" s="15"/>
      <c r="AB13" s="85"/>
      <c r="AC13" s="87"/>
      <c r="AD13" s="88"/>
      <c r="AE13" s="88"/>
      <c r="AF13" s="88"/>
      <c r="AH13" s="6"/>
      <c r="AI13" s="35"/>
      <c r="AJ13" s="6"/>
      <c r="AK13" s="6"/>
      <c r="AL13" s="6"/>
      <c r="AM13" s="35"/>
      <c r="AN13" s="35"/>
      <c r="AO13" s="35"/>
      <c r="AP13" s="6"/>
      <c r="AQ13" s="6"/>
      <c r="AR13" s="6"/>
      <c r="AS13" s="6"/>
      <c r="AT13" s="6"/>
      <c r="AU13" s="6"/>
    </row>
    <row r="14" spans="1:47" ht="18" customHeight="1" x14ac:dyDescent="0.2">
      <c r="A14" s="15"/>
      <c r="B14" s="15"/>
      <c r="C14" s="15"/>
      <c r="D14" s="81"/>
      <c r="E14" s="81"/>
      <c r="F14" s="66"/>
      <c r="G14" s="82"/>
      <c r="H14" s="74"/>
      <c r="I14" s="83"/>
      <c r="J14" s="83"/>
      <c r="K14" s="83"/>
      <c r="L14" s="83"/>
      <c r="M14" s="85"/>
      <c r="N14" s="74"/>
      <c r="O14" s="86"/>
      <c r="P14" s="86"/>
      <c r="Q14" s="86"/>
      <c r="R14" s="86"/>
      <c r="S14" s="85"/>
      <c r="T14" s="74"/>
      <c r="U14" s="82"/>
      <c r="V14" s="74"/>
      <c r="W14" s="74"/>
      <c r="X14" s="15"/>
      <c r="Y14" s="15"/>
      <c r="Z14" s="15"/>
      <c r="AA14" s="15"/>
      <c r="AB14" s="85"/>
      <c r="AC14" s="87"/>
      <c r="AD14" s="88"/>
      <c r="AE14" s="88"/>
      <c r="AF14" s="88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</row>
    <row r="15" spans="1:47" s="2" customFormat="1" ht="18" customHeight="1" x14ac:dyDescent="0.2">
      <c r="A15" s="89"/>
      <c r="B15" s="15"/>
      <c r="C15" s="15"/>
      <c r="D15" s="81"/>
      <c r="E15" s="81"/>
      <c r="F15" s="66"/>
      <c r="G15" s="82"/>
      <c r="H15" s="74"/>
      <c r="I15" s="83"/>
      <c r="J15" s="83"/>
      <c r="K15" s="83"/>
      <c r="L15" s="83"/>
      <c r="M15" s="85"/>
      <c r="N15" s="74"/>
      <c r="O15" s="86"/>
      <c r="P15" s="86"/>
      <c r="Q15" s="86"/>
      <c r="R15" s="86"/>
      <c r="S15" s="85"/>
      <c r="T15" s="74"/>
      <c r="U15" s="82"/>
      <c r="V15" s="74"/>
      <c r="W15" s="74"/>
      <c r="X15" s="15"/>
      <c r="Y15" s="15"/>
      <c r="Z15" s="15"/>
      <c r="AA15" s="15"/>
      <c r="AB15" s="85"/>
      <c r="AC15" s="87"/>
      <c r="AD15" s="88"/>
      <c r="AE15" s="88"/>
      <c r="AF15" s="88"/>
      <c r="AG15" s="5"/>
      <c r="AH15" s="5"/>
      <c r="AI15" s="5"/>
      <c r="AJ15" s="6"/>
      <c r="AK15" s="5"/>
      <c r="AL15" s="6"/>
      <c r="AM15" s="5"/>
      <c r="AN15" s="7"/>
      <c r="AO15" s="5"/>
      <c r="AP15" s="5"/>
      <c r="AQ15" s="5"/>
      <c r="AR15" s="5"/>
      <c r="AS15" s="5"/>
      <c r="AT15" s="5"/>
      <c r="AU15" s="5"/>
    </row>
    <row r="16" spans="1:47" ht="18" customHeight="1" x14ac:dyDescent="0.2">
      <c r="A16" s="15"/>
      <c r="B16" s="15"/>
      <c r="C16" s="15"/>
      <c r="D16" s="81"/>
      <c r="E16" s="81"/>
      <c r="F16" s="66"/>
      <c r="G16" s="82"/>
      <c r="H16" s="74"/>
      <c r="I16" s="83"/>
      <c r="J16" s="83"/>
      <c r="K16" s="83"/>
      <c r="L16" s="83"/>
      <c r="M16" s="85"/>
      <c r="N16" s="74"/>
      <c r="O16" s="86"/>
      <c r="P16" s="86"/>
      <c r="Q16" s="86"/>
      <c r="R16" s="86"/>
      <c r="S16" s="85"/>
      <c r="T16" s="74"/>
      <c r="U16" s="82"/>
      <c r="V16" s="74"/>
      <c r="W16" s="74"/>
      <c r="X16" s="15"/>
      <c r="Y16" s="15"/>
      <c r="Z16" s="15"/>
      <c r="AA16" s="15"/>
      <c r="AB16" s="85"/>
      <c r="AC16" s="87"/>
      <c r="AD16" s="88"/>
      <c r="AE16" s="88"/>
      <c r="AF16" s="88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</row>
    <row r="17" spans="1:47" ht="18" customHeight="1" x14ac:dyDescent="0.2">
      <c r="A17" s="15"/>
      <c r="B17" s="15"/>
      <c r="C17" s="15"/>
      <c r="D17" s="81"/>
      <c r="E17" s="81"/>
      <c r="F17" s="66"/>
      <c r="G17" s="82"/>
      <c r="H17" s="74"/>
      <c r="I17" s="83"/>
      <c r="J17" s="83"/>
      <c r="K17" s="83"/>
      <c r="L17" s="83"/>
      <c r="M17" s="85"/>
      <c r="N17" s="74"/>
      <c r="O17" s="86"/>
      <c r="P17" s="86"/>
      <c r="Q17" s="86"/>
      <c r="R17" s="86"/>
      <c r="S17" s="85"/>
      <c r="T17" s="74"/>
      <c r="U17" s="82"/>
      <c r="V17" s="74"/>
      <c r="W17" s="74"/>
      <c r="X17" s="15"/>
      <c r="Y17" s="15"/>
      <c r="Z17" s="15"/>
      <c r="AA17" s="15"/>
      <c r="AB17" s="85"/>
      <c r="AC17" s="87"/>
      <c r="AD17" s="88"/>
      <c r="AE17" s="88"/>
      <c r="AF17" s="88"/>
      <c r="AH17" s="6"/>
      <c r="AI17" s="6"/>
      <c r="AJ17" s="6"/>
      <c r="AK17" s="6" t="s">
        <v>21</v>
      </c>
      <c r="AL17" s="6"/>
      <c r="AM17" s="6"/>
      <c r="AN17" s="6"/>
      <c r="AO17" s="6"/>
      <c r="AP17" s="6"/>
      <c r="AQ17" s="6"/>
      <c r="AR17" s="6"/>
      <c r="AS17" s="6"/>
      <c r="AT17" s="6"/>
      <c r="AU17" s="6"/>
    </row>
    <row r="18" spans="1:47" ht="18" customHeight="1" x14ac:dyDescent="0.2">
      <c r="A18" s="15"/>
      <c r="B18" s="15"/>
      <c r="C18" s="15"/>
      <c r="D18" s="81"/>
      <c r="E18" s="81"/>
      <c r="F18" s="66"/>
      <c r="G18" s="82"/>
      <c r="H18" s="74"/>
      <c r="I18" s="83"/>
      <c r="J18" s="83"/>
      <c r="K18" s="83"/>
      <c r="L18" s="83"/>
      <c r="M18" s="85"/>
      <c r="N18" s="74"/>
      <c r="O18" s="86"/>
      <c r="P18" s="86"/>
      <c r="Q18" s="86"/>
      <c r="R18" s="86"/>
      <c r="S18" s="85"/>
      <c r="T18" s="74"/>
      <c r="U18" s="82"/>
      <c r="V18" s="74"/>
      <c r="W18" s="74"/>
      <c r="X18" s="15"/>
      <c r="Y18" s="15"/>
      <c r="Z18" s="15"/>
      <c r="AA18" s="15"/>
      <c r="AB18" s="85"/>
      <c r="AC18" s="87"/>
      <c r="AD18" s="88"/>
      <c r="AE18" s="88"/>
      <c r="AF18" s="88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</row>
    <row r="19" spans="1:47" ht="18" customHeight="1" x14ac:dyDescent="0.2">
      <c r="A19" s="15"/>
      <c r="B19" s="15"/>
      <c r="C19" s="15"/>
      <c r="D19" s="81"/>
      <c r="E19" s="81"/>
      <c r="F19" s="66"/>
      <c r="G19" s="82"/>
      <c r="H19" s="74"/>
      <c r="I19" s="83"/>
      <c r="J19" s="83"/>
      <c r="K19" s="83"/>
      <c r="L19" s="83"/>
      <c r="M19" s="85"/>
      <c r="N19" s="74"/>
      <c r="O19" s="86"/>
      <c r="P19" s="86"/>
      <c r="Q19" s="86"/>
      <c r="R19" s="86"/>
      <c r="S19" s="85"/>
      <c r="T19" s="74"/>
      <c r="U19" s="82"/>
      <c r="V19" s="74"/>
      <c r="W19" s="74"/>
      <c r="X19" s="15"/>
      <c r="Y19" s="15"/>
      <c r="Z19" s="15"/>
      <c r="AA19" s="15"/>
      <c r="AB19" s="85"/>
      <c r="AC19" s="87"/>
      <c r="AD19" s="88"/>
      <c r="AE19" s="88"/>
      <c r="AF19" s="88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</row>
    <row r="20" spans="1:47" ht="18" customHeight="1" x14ac:dyDescent="0.2">
      <c r="A20" s="15"/>
      <c r="B20" s="15"/>
      <c r="C20" s="15"/>
      <c r="D20" s="81"/>
      <c r="E20" s="81"/>
      <c r="F20" s="66"/>
      <c r="G20" s="82"/>
      <c r="H20" s="74"/>
      <c r="I20" s="83"/>
      <c r="J20" s="83"/>
      <c r="K20" s="83"/>
      <c r="L20" s="83"/>
      <c r="M20" s="85"/>
      <c r="N20" s="74"/>
      <c r="O20" s="86"/>
      <c r="P20" s="86"/>
      <c r="Q20" s="86"/>
      <c r="R20" s="86"/>
      <c r="S20" s="85"/>
      <c r="T20" s="74"/>
      <c r="U20" s="82"/>
      <c r="V20" s="74"/>
      <c r="W20" s="74"/>
      <c r="X20" s="15"/>
      <c r="Y20" s="15"/>
      <c r="Z20" s="15"/>
      <c r="AA20" s="15"/>
      <c r="AB20" s="85"/>
      <c r="AC20" s="87"/>
      <c r="AD20" s="88"/>
      <c r="AE20" s="88"/>
      <c r="AF20" s="88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</row>
    <row r="21" spans="1:47" ht="18" customHeight="1" x14ac:dyDescent="0.2">
      <c r="A21" s="15"/>
      <c r="B21" s="15"/>
      <c r="C21" s="15"/>
      <c r="D21" s="81"/>
      <c r="E21" s="81"/>
      <c r="F21" s="66"/>
      <c r="G21" s="82"/>
      <c r="H21" s="74"/>
      <c r="I21" s="83"/>
      <c r="J21" s="83"/>
      <c r="K21" s="83"/>
      <c r="L21" s="83"/>
      <c r="M21" s="85"/>
      <c r="N21" s="74"/>
      <c r="O21" s="86"/>
      <c r="P21" s="86"/>
      <c r="Q21" s="86"/>
      <c r="R21" s="86"/>
      <c r="S21" s="85"/>
      <c r="T21" s="74"/>
      <c r="U21" s="82"/>
      <c r="V21" s="74"/>
      <c r="W21" s="74"/>
      <c r="X21" s="15"/>
      <c r="Y21" s="15"/>
      <c r="Z21" s="15"/>
      <c r="AA21" s="15"/>
      <c r="AB21" s="85"/>
      <c r="AC21" s="87"/>
      <c r="AD21" s="88"/>
      <c r="AE21" s="88"/>
      <c r="AF21" s="88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</row>
    <row r="22" spans="1:47" ht="18" customHeight="1" x14ac:dyDescent="0.2">
      <c r="A22" s="15"/>
      <c r="B22" s="15"/>
      <c r="C22" s="15"/>
      <c r="D22" s="81"/>
      <c r="E22" s="81"/>
      <c r="F22" s="66"/>
      <c r="G22" s="82"/>
      <c r="H22" s="74"/>
      <c r="I22" s="83"/>
      <c r="J22" s="83"/>
      <c r="K22" s="83"/>
      <c r="L22" s="83"/>
      <c r="M22" s="85"/>
      <c r="N22" s="74"/>
      <c r="O22" s="86"/>
      <c r="P22" s="86"/>
      <c r="Q22" s="86"/>
      <c r="R22" s="86"/>
      <c r="S22" s="85"/>
      <c r="T22" s="74"/>
      <c r="U22" s="82"/>
      <c r="V22" s="74"/>
      <c r="W22" s="74"/>
      <c r="X22" s="15"/>
      <c r="Y22" s="15"/>
      <c r="Z22" s="15"/>
      <c r="AA22" s="15"/>
      <c r="AB22" s="85"/>
      <c r="AC22" s="87"/>
      <c r="AD22" s="88"/>
      <c r="AE22" s="88"/>
      <c r="AF22" s="88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</row>
    <row r="23" spans="1:47" ht="18" customHeight="1" x14ac:dyDescent="0.2">
      <c r="A23" s="15"/>
      <c r="B23" s="15"/>
      <c r="C23" s="15"/>
      <c r="D23" s="81"/>
      <c r="E23" s="81"/>
      <c r="F23" s="66"/>
      <c r="G23" s="82"/>
      <c r="H23" s="74"/>
      <c r="I23" s="83"/>
      <c r="J23" s="83"/>
      <c r="K23" s="83"/>
      <c r="L23" s="83"/>
      <c r="M23" s="85"/>
      <c r="N23" s="74"/>
      <c r="O23" s="86"/>
      <c r="P23" s="86"/>
      <c r="Q23" s="86"/>
      <c r="R23" s="86"/>
      <c r="S23" s="85"/>
      <c r="T23" s="74"/>
      <c r="U23" s="82"/>
      <c r="V23" s="74"/>
      <c r="W23" s="74"/>
      <c r="X23" s="15"/>
      <c r="Y23" s="15"/>
      <c r="Z23" s="15"/>
      <c r="AA23" s="15"/>
      <c r="AB23" s="85"/>
      <c r="AC23" s="87"/>
      <c r="AD23" s="88"/>
      <c r="AE23" s="88"/>
      <c r="AF23" s="88"/>
      <c r="AH23" s="6"/>
      <c r="AI23" s="6"/>
      <c r="AJ23" s="6"/>
      <c r="AK23" s="6"/>
      <c r="AL23" s="6"/>
      <c r="AM23" s="6"/>
      <c r="AN23" s="6"/>
      <c r="AO23" s="6"/>
      <c r="AP23" s="6"/>
      <c r="AQ23" s="6"/>
      <c r="AR23" s="6"/>
      <c r="AS23" s="6"/>
      <c r="AT23" s="6"/>
      <c r="AU23" s="6"/>
    </row>
    <row r="24" spans="1:47" ht="18" customHeight="1" x14ac:dyDescent="0.2">
      <c r="A24" s="15"/>
      <c r="B24" s="15"/>
      <c r="C24" s="15"/>
      <c r="D24" s="81"/>
      <c r="E24" s="81"/>
      <c r="F24" s="66"/>
      <c r="G24" s="82"/>
      <c r="H24" s="74"/>
      <c r="I24" s="83"/>
      <c r="J24" s="83"/>
      <c r="K24" s="83"/>
      <c r="L24" s="83"/>
      <c r="M24" s="85"/>
      <c r="N24" s="74"/>
      <c r="O24" s="86"/>
      <c r="P24" s="86"/>
      <c r="Q24" s="86"/>
      <c r="R24" s="86"/>
      <c r="S24" s="85"/>
      <c r="T24" s="74"/>
      <c r="U24" s="82"/>
      <c r="V24" s="74"/>
      <c r="W24" s="74"/>
      <c r="X24" s="15"/>
      <c r="Y24" s="15"/>
      <c r="Z24" s="15"/>
      <c r="AA24" s="15"/>
      <c r="AB24" s="85"/>
      <c r="AC24" s="87"/>
      <c r="AD24" s="88"/>
      <c r="AE24" s="88"/>
      <c r="AF24" s="88"/>
      <c r="AH24" s="6"/>
      <c r="AI24" s="6"/>
      <c r="AJ24" s="6"/>
      <c r="AK24" s="6"/>
      <c r="AL24" s="6"/>
      <c r="AM24" s="6"/>
      <c r="AN24" s="6"/>
      <c r="AO24" s="6"/>
      <c r="AP24" s="6"/>
      <c r="AQ24" s="6"/>
      <c r="AR24" s="6"/>
      <c r="AS24" s="6"/>
      <c r="AT24" s="6"/>
      <c r="AU24" s="6"/>
    </row>
    <row r="25" spans="1:47" ht="18" customHeight="1" x14ac:dyDescent="0.2">
      <c r="A25" s="15"/>
      <c r="B25" s="15"/>
      <c r="C25" s="15"/>
      <c r="D25" s="81"/>
      <c r="E25" s="81"/>
      <c r="F25" s="66"/>
      <c r="G25" s="82"/>
      <c r="H25" s="74"/>
      <c r="I25" s="83"/>
      <c r="J25" s="83"/>
      <c r="K25" s="83"/>
      <c r="L25" s="83"/>
      <c r="M25" s="85"/>
      <c r="N25" s="74"/>
      <c r="O25" s="86"/>
      <c r="P25" s="86"/>
      <c r="Q25" s="86"/>
      <c r="R25" s="86"/>
      <c r="S25" s="85"/>
      <c r="T25" s="74"/>
      <c r="U25" s="82"/>
      <c r="V25" s="74"/>
      <c r="W25" s="74"/>
      <c r="X25" s="15"/>
      <c r="Y25" s="15"/>
      <c r="Z25" s="15"/>
      <c r="AA25" s="15"/>
      <c r="AB25" s="85"/>
      <c r="AC25" s="87"/>
      <c r="AD25" s="88"/>
      <c r="AE25" s="88"/>
      <c r="AF25" s="88"/>
      <c r="AH25" s="6"/>
      <c r="AI25" s="6"/>
      <c r="AJ25" s="6"/>
      <c r="AK25" s="6"/>
      <c r="AL25" s="6"/>
      <c r="AM25" s="6"/>
      <c r="AN25" s="6"/>
      <c r="AO25" s="6"/>
      <c r="AP25" s="6"/>
      <c r="AQ25" s="6"/>
      <c r="AR25" s="6"/>
      <c r="AS25" s="6"/>
      <c r="AT25" s="6"/>
      <c r="AU25" s="6"/>
    </row>
    <row r="26" spans="1:47" ht="18" customHeight="1" x14ac:dyDescent="0.2">
      <c r="A26" s="15"/>
      <c r="B26" s="15"/>
      <c r="C26" s="15"/>
      <c r="D26" s="81"/>
      <c r="E26" s="81"/>
      <c r="F26" s="66"/>
      <c r="G26" s="82"/>
      <c r="H26" s="74"/>
      <c r="I26" s="83"/>
      <c r="J26" s="83"/>
      <c r="K26" s="83"/>
      <c r="L26" s="83"/>
      <c r="M26" s="85"/>
      <c r="N26" s="74"/>
      <c r="O26" s="86"/>
      <c r="P26" s="86"/>
      <c r="Q26" s="86"/>
      <c r="R26" s="86"/>
      <c r="S26" s="85"/>
      <c r="T26" s="74"/>
      <c r="U26" s="82"/>
      <c r="V26" s="74"/>
      <c r="W26" s="74"/>
      <c r="X26" s="15"/>
      <c r="Y26" s="15"/>
      <c r="Z26" s="15"/>
      <c r="AA26" s="15"/>
      <c r="AB26" s="85"/>
      <c r="AC26" s="87"/>
      <c r="AD26" s="88"/>
      <c r="AE26" s="88"/>
      <c r="AF26" s="88"/>
      <c r="AH26" s="6"/>
      <c r="AI26" s="6"/>
      <c r="AJ26" s="6"/>
      <c r="AK26" s="6"/>
      <c r="AL26" s="6"/>
      <c r="AM26" s="6"/>
      <c r="AN26" s="6"/>
      <c r="AO26" s="6"/>
      <c r="AP26" s="6"/>
      <c r="AQ26" s="6"/>
      <c r="AR26" s="6"/>
      <c r="AS26" s="6"/>
      <c r="AT26" s="6"/>
      <c r="AU26" s="6"/>
    </row>
    <row r="27" spans="1:47" ht="18" customHeight="1" x14ac:dyDescent="0.2">
      <c r="A27" s="15"/>
      <c r="B27" s="15"/>
      <c r="C27" s="15"/>
      <c r="D27" s="81"/>
      <c r="E27" s="81"/>
      <c r="F27" s="66"/>
      <c r="G27" s="82"/>
      <c r="H27" s="74"/>
      <c r="I27" s="83"/>
      <c r="J27" s="83"/>
      <c r="K27" s="83"/>
      <c r="L27" s="83"/>
      <c r="M27" s="85"/>
      <c r="N27" s="74"/>
      <c r="O27" s="86"/>
      <c r="P27" s="86"/>
      <c r="Q27" s="86"/>
      <c r="R27" s="86"/>
      <c r="S27" s="85"/>
      <c r="T27" s="74"/>
      <c r="U27" s="82"/>
      <c r="V27" s="74"/>
      <c r="W27" s="74"/>
      <c r="X27" s="15"/>
      <c r="Y27" s="15"/>
      <c r="Z27" s="15"/>
      <c r="AA27" s="15"/>
      <c r="AB27" s="85"/>
      <c r="AC27" s="87"/>
      <c r="AD27" s="88"/>
      <c r="AE27" s="88"/>
      <c r="AF27" s="88"/>
      <c r="AH27" s="6"/>
      <c r="AI27" s="6"/>
      <c r="AJ27" s="6"/>
      <c r="AK27" s="6"/>
      <c r="AL27" s="6"/>
      <c r="AM27" s="6"/>
      <c r="AN27" s="6"/>
      <c r="AO27" s="6"/>
      <c r="AP27" s="6"/>
      <c r="AQ27" s="6"/>
      <c r="AR27" s="6"/>
      <c r="AS27" s="6"/>
      <c r="AT27" s="6"/>
      <c r="AU27" s="6"/>
    </row>
    <row r="28" spans="1:47" ht="18" customHeight="1" x14ac:dyDescent="0.2">
      <c r="A28" s="15"/>
      <c r="B28" s="15"/>
      <c r="C28" s="15"/>
      <c r="D28" s="81"/>
      <c r="E28" s="81"/>
      <c r="F28" s="66"/>
      <c r="G28" s="82"/>
      <c r="H28" s="74"/>
      <c r="I28" s="83"/>
      <c r="J28" s="83"/>
      <c r="K28" s="83"/>
      <c r="L28" s="83"/>
      <c r="M28" s="85"/>
      <c r="N28" s="74"/>
      <c r="O28" s="86"/>
      <c r="P28" s="86"/>
      <c r="Q28" s="86"/>
      <c r="R28" s="86"/>
      <c r="S28" s="85"/>
      <c r="T28" s="74"/>
      <c r="U28" s="82"/>
      <c r="V28" s="74"/>
      <c r="W28" s="74"/>
      <c r="X28" s="15"/>
      <c r="Y28" s="15"/>
      <c r="Z28" s="15"/>
      <c r="AA28" s="15"/>
      <c r="AB28" s="85"/>
      <c r="AC28" s="87"/>
      <c r="AD28" s="88"/>
      <c r="AE28" s="88"/>
      <c r="AF28" s="88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  <c r="AU28" s="6"/>
    </row>
    <row r="29" spans="1:47" ht="18" customHeight="1" x14ac:dyDescent="0.2">
      <c r="A29" s="15"/>
      <c r="B29" s="15"/>
      <c r="C29" s="15"/>
      <c r="D29" s="81"/>
      <c r="E29" s="81"/>
      <c r="F29" s="66"/>
      <c r="G29" s="82"/>
      <c r="H29" s="74"/>
      <c r="I29" s="83"/>
      <c r="J29" s="83"/>
      <c r="K29" s="83"/>
      <c r="L29" s="83"/>
      <c r="M29" s="85"/>
      <c r="N29" s="74"/>
      <c r="O29" s="86"/>
      <c r="P29" s="86"/>
      <c r="Q29" s="86"/>
      <c r="R29" s="86"/>
      <c r="S29" s="85"/>
      <c r="T29" s="74"/>
      <c r="U29" s="82"/>
      <c r="V29" s="74"/>
      <c r="W29" s="74"/>
      <c r="X29" s="15"/>
      <c r="Y29" s="15"/>
      <c r="Z29" s="15"/>
      <c r="AA29" s="15"/>
      <c r="AB29" s="85"/>
      <c r="AC29" s="87"/>
      <c r="AD29" s="88"/>
      <c r="AE29" s="88"/>
      <c r="AF29" s="88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</row>
    <row r="30" spans="1:47" ht="18" customHeight="1" x14ac:dyDescent="0.2">
      <c r="A30" s="15"/>
      <c r="B30" s="15"/>
      <c r="C30" s="15"/>
      <c r="D30" s="81"/>
      <c r="E30" s="81"/>
      <c r="F30" s="66"/>
      <c r="G30" s="82"/>
      <c r="H30" s="74"/>
      <c r="I30" s="83"/>
      <c r="J30" s="83"/>
      <c r="K30" s="83"/>
      <c r="L30" s="83"/>
      <c r="M30" s="85"/>
      <c r="N30" s="74"/>
      <c r="O30" s="86"/>
      <c r="P30" s="86"/>
      <c r="Q30" s="86"/>
      <c r="R30" s="86"/>
      <c r="S30" s="85"/>
      <c r="T30" s="74"/>
      <c r="U30" s="82"/>
      <c r="V30" s="74"/>
      <c r="W30" s="74"/>
      <c r="X30" s="15"/>
      <c r="Y30" s="15"/>
      <c r="Z30" s="15"/>
      <c r="AA30" s="15"/>
      <c r="AB30" s="85"/>
      <c r="AC30" s="87"/>
      <c r="AD30" s="88"/>
      <c r="AE30" s="88"/>
      <c r="AF30" s="88"/>
      <c r="AH30" s="6"/>
      <c r="AI30" s="6"/>
      <c r="AJ30" s="6"/>
      <c r="AK30" s="6"/>
      <c r="AL30" s="6"/>
      <c r="AM30" s="6"/>
      <c r="AN30" s="6"/>
      <c r="AO30" s="6"/>
      <c r="AP30" s="6"/>
      <c r="AQ30" s="6"/>
      <c r="AR30" s="6"/>
      <c r="AS30" s="6"/>
      <c r="AT30" s="6"/>
      <c r="AU30" s="6"/>
    </row>
    <row r="31" spans="1:47" ht="18" customHeight="1" x14ac:dyDescent="0.2">
      <c r="A31" s="15"/>
      <c r="B31" s="15"/>
      <c r="C31" s="15"/>
      <c r="D31" s="81"/>
      <c r="E31" s="81"/>
      <c r="F31" s="66"/>
      <c r="G31" s="82"/>
      <c r="H31" s="74"/>
      <c r="I31" s="83"/>
      <c r="J31" s="83"/>
      <c r="K31" s="83"/>
      <c r="L31" s="83"/>
      <c r="M31" s="85"/>
      <c r="N31" s="74"/>
      <c r="O31" s="86"/>
      <c r="P31" s="86"/>
      <c r="Q31" s="86"/>
      <c r="R31" s="86"/>
      <c r="S31" s="85"/>
      <c r="T31" s="74"/>
      <c r="U31" s="82"/>
      <c r="V31" s="74"/>
      <c r="W31" s="74"/>
      <c r="X31" s="15"/>
      <c r="Y31" s="15"/>
      <c r="Z31" s="15"/>
      <c r="AA31" s="15"/>
      <c r="AB31" s="85"/>
      <c r="AC31" s="87"/>
      <c r="AD31" s="88"/>
      <c r="AE31" s="88"/>
      <c r="AF31" s="88"/>
      <c r="AH31" s="6"/>
      <c r="AI31" s="6"/>
      <c r="AJ31" s="6"/>
      <c r="AK31" s="6"/>
      <c r="AL31" s="6"/>
      <c r="AM31" s="6"/>
      <c r="AN31" s="6"/>
      <c r="AO31" s="6"/>
      <c r="AP31" s="6"/>
      <c r="AQ31" s="6"/>
      <c r="AR31" s="6"/>
      <c r="AS31" s="6"/>
      <c r="AT31" s="6"/>
      <c r="AU31" s="6"/>
    </row>
    <row r="32" spans="1:47" ht="18" customHeight="1" x14ac:dyDescent="0.2">
      <c r="A32" s="15"/>
      <c r="B32" s="15"/>
      <c r="C32" s="15"/>
      <c r="D32" s="81"/>
      <c r="E32" s="81"/>
      <c r="F32" s="66"/>
      <c r="G32" s="82"/>
      <c r="H32" s="74"/>
      <c r="I32" s="83"/>
      <c r="J32" s="83"/>
      <c r="K32" s="83"/>
      <c r="L32" s="83"/>
      <c r="M32" s="85"/>
      <c r="N32" s="74"/>
      <c r="O32" s="86"/>
      <c r="P32" s="86"/>
      <c r="Q32" s="86"/>
      <c r="R32" s="86"/>
      <c r="S32" s="85"/>
      <c r="T32" s="74"/>
      <c r="U32" s="82"/>
      <c r="V32" s="74"/>
      <c r="W32" s="74"/>
      <c r="X32" s="15"/>
      <c r="Y32" s="15"/>
      <c r="Z32" s="15"/>
      <c r="AA32" s="15"/>
      <c r="AB32" s="85"/>
      <c r="AC32" s="87"/>
      <c r="AD32" s="88"/>
      <c r="AE32" s="88"/>
      <c r="AF32" s="88"/>
      <c r="AH32" s="6"/>
      <c r="AI32" s="6"/>
      <c r="AJ32" s="6"/>
      <c r="AK32" s="6"/>
      <c r="AL32" s="6"/>
      <c r="AM32" s="6"/>
      <c r="AN32" s="6"/>
      <c r="AO32" s="6"/>
      <c r="AP32" s="6"/>
      <c r="AQ32" s="6"/>
      <c r="AR32" s="6"/>
      <c r="AS32" s="6"/>
      <c r="AT32" s="6"/>
      <c r="AU32" s="6"/>
    </row>
    <row r="33" spans="1:47" ht="18" customHeight="1" x14ac:dyDescent="0.2">
      <c r="A33" s="15"/>
      <c r="B33" s="15"/>
      <c r="C33" s="15"/>
      <c r="D33" s="81"/>
      <c r="E33" s="81"/>
      <c r="F33" s="66"/>
      <c r="G33" s="82"/>
      <c r="H33" s="74"/>
      <c r="I33" s="83"/>
      <c r="J33" s="83"/>
      <c r="K33" s="83"/>
      <c r="L33" s="83"/>
      <c r="M33" s="85"/>
      <c r="N33" s="74"/>
      <c r="O33" s="86"/>
      <c r="P33" s="86"/>
      <c r="Q33" s="86"/>
      <c r="R33" s="86"/>
      <c r="S33" s="85"/>
      <c r="T33" s="74"/>
      <c r="U33" s="82"/>
      <c r="V33" s="74"/>
      <c r="W33" s="74"/>
      <c r="X33" s="15"/>
      <c r="Y33" s="15"/>
      <c r="Z33" s="15"/>
      <c r="AA33" s="15"/>
      <c r="AB33" s="85"/>
      <c r="AC33" s="87"/>
      <c r="AD33" s="88"/>
      <c r="AE33" s="88"/>
      <c r="AF33" s="88"/>
      <c r="AH33" s="6"/>
      <c r="AI33" s="6"/>
      <c r="AJ33" s="6"/>
      <c r="AK33" s="6"/>
      <c r="AL33" s="6"/>
      <c r="AM33" s="6"/>
      <c r="AN33" s="6"/>
      <c r="AO33" s="6"/>
      <c r="AP33" s="6"/>
      <c r="AQ33" s="6"/>
      <c r="AR33" s="6"/>
      <c r="AS33" s="6"/>
      <c r="AT33" s="6"/>
      <c r="AU33" s="6"/>
    </row>
    <row r="34" spans="1:47" ht="18" customHeight="1" x14ac:dyDescent="0.2">
      <c r="A34" s="15"/>
      <c r="B34" s="15"/>
      <c r="C34" s="15"/>
      <c r="D34" s="81"/>
      <c r="E34" s="81"/>
      <c r="F34" s="66"/>
      <c r="G34" s="82"/>
      <c r="H34" s="74"/>
      <c r="I34" s="83"/>
      <c r="J34" s="83"/>
      <c r="K34" s="83"/>
      <c r="L34" s="83"/>
      <c r="M34" s="85"/>
      <c r="N34" s="74"/>
      <c r="O34" s="86"/>
      <c r="P34" s="86"/>
      <c r="Q34" s="86"/>
      <c r="R34" s="86"/>
      <c r="S34" s="85"/>
      <c r="T34" s="74"/>
      <c r="U34" s="82"/>
      <c r="V34" s="74"/>
      <c r="W34" s="74"/>
      <c r="X34" s="15"/>
      <c r="Y34" s="15"/>
      <c r="Z34" s="15"/>
      <c r="AA34" s="15"/>
      <c r="AB34" s="85"/>
      <c r="AC34" s="87"/>
      <c r="AD34" s="88"/>
      <c r="AE34" s="88"/>
      <c r="AF34" s="88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</row>
    <row r="35" spans="1:47" ht="18" customHeight="1" x14ac:dyDescent="0.2">
      <c r="A35" s="15"/>
      <c r="B35" s="15"/>
      <c r="C35" s="15"/>
      <c r="D35" s="81"/>
      <c r="E35" s="81"/>
      <c r="F35" s="66"/>
      <c r="G35" s="82"/>
      <c r="H35" s="74"/>
      <c r="I35" s="83"/>
      <c r="J35" s="83"/>
      <c r="K35" s="83"/>
      <c r="L35" s="83"/>
      <c r="M35" s="85"/>
      <c r="N35" s="74"/>
      <c r="O35" s="86"/>
      <c r="P35" s="86"/>
      <c r="Q35" s="86"/>
      <c r="R35" s="86"/>
      <c r="S35" s="85"/>
      <c r="T35" s="74"/>
      <c r="U35" s="82"/>
      <c r="V35" s="74"/>
      <c r="W35" s="74"/>
      <c r="X35" s="15"/>
      <c r="Y35" s="15"/>
      <c r="Z35" s="15"/>
      <c r="AA35" s="15"/>
      <c r="AB35" s="85"/>
      <c r="AC35" s="87"/>
      <c r="AD35" s="88"/>
      <c r="AE35" s="88"/>
      <c r="AF35" s="88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</row>
    <row r="36" spans="1:47" ht="18" customHeight="1" x14ac:dyDescent="0.2">
      <c r="A36" s="15"/>
      <c r="B36" s="15"/>
      <c r="C36" s="15"/>
      <c r="D36" s="81"/>
      <c r="E36" s="81"/>
      <c r="F36" s="66"/>
      <c r="G36" s="82"/>
      <c r="H36" s="74"/>
      <c r="I36" s="83"/>
      <c r="J36" s="83"/>
      <c r="K36" s="83"/>
      <c r="L36" s="83"/>
      <c r="M36" s="85"/>
      <c r="N36" s="74"/>
      <c r="O36" s="86"/>
      <c r="P36" s="86"/>
      <c r="Q36" s="86"/>
      <c r="R36" s="86"/>
      <c r="S36" s="85"/>
      <c r="T36" s="74"/>
      <c r="U36" s="82"/>
      <c r="V36" s="74"/>
      <c r="W36" s="74"/>
      <c r="X36" s="15"/>
      <c r="Y36" s="15"/>
      <c r="Z36" s="15"/>
      <c r="AA36" s="15"/>
      <c r="AB36" s="85"/>
      <c r="AC36" s="87"/>
      <c r="AD36" s="88"/>
      <c r="AE36" s="88"/>
      <c r="AF36" s="88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</row>
    <row r="37" spans="1:47" ht="18" customHeight="1" x14ac:dyDescent="0.2">
      <c r="A37" s="15"/>
      <c r="B37" s="15"/>
      <c r="C37" s="15"/>
      <c r="D37" s="81"/>
      <c r="E37" s="81"/>
      <c r="F37" s="66"/>
      <c r="G37" s="82"/>
      <c r="H37" s="74"/>
      <c r="I37" s="83"/>
      <c r="J37" s="83"/>
      <c r="K37" s="83"/>
      <c r="L37" s="83"/>
      <c r="M37" s="85"/>
      <c r="N37" s="74"/>
      <c r="O37" s="86"/>
      <c r="P37" s="86"/>
      <c r="Q37" s="86"/>
      <c r="R37" s="86"/>
      <c r="S37" s="85"/>
      <c r="T37" s="74"/>
      <c r="U37" s="82"/>
      <c r="V37" s="74"/>
      <c r="W37" s="74"/>
      <c r="X37" s="15"/>
      <c r="Y37" s="15"/>
      <c r="Z37" s="15"/>
      <c r="AA37" s="15"/>
      <c r="AB37" s="85"/>
      <c r="AC37" s="87"/>
      <c r="AD37" s="88"/>
      <c r="AE37" s="88"/>
      <c r="AF37" s="88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</row>
    <row r="38" spans="1:47" ht="18" customHeight="1" x14ac:dyDescent="0.2">
      <c r="A38" s="15"/>
      <c r="B38" s="15"/>
      <c r="C38" s="15"/>
      <c r="D38" s="81"/>
      <c r="E38" s="81"/>
      <c r="F38" s="66"/>
      <c r="G38" s="82"/>
      <c r="H38" s="74"/>
      <c r="I38" s="83"/>
      <c r="J38" s="83"/>
      <c r="K38" s="83"/>
      <c r="L38" s="83"/>
      <c r="M38" s="85"/>
      <c r="N38" s="74"/>
      <c r="O38" s="86"/>
      <c r="P38" s="86"/>
      <c r="Q38" s="86"/>
      <c r="R38" s="86"/>
      <c r="S38" s="85"/>
      <c r="T38" s="74"/>
      <c r="U38" s="82"/>
      <c r="V38" s="74"/>
      <c r="W38" s="74"/>
      <c r="X38" s="15"/>
      <c r="Y38" s="15"/>
      <c r="Z38" s="15"/>
      <c r="AA38" s="15"/>
      <c r="AB38" s="85"/>
      <c r="AC38" s="87"/>
      <c r="AD38" s="88"/>
      <c r="AE38" s="88"/>
      <c r="AF38" s="88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</row>
    <row r="39" spans="1:47" ht="18" customHeight="1" x14ac:dyDescent="0.2">
      <c r="A39" s="15"/>
      <c r="B39" s="15"/>
      <c r="C39" s="15"/>
      <c r="D39" s="81"/>
      <c r="E39" s="81"/>
      <c r="F39" s="66"/>
      <c r="G39" s="82"/>
      <c r="H39" s="74"/>
      <c r="I39" s="83"/>
      <c r="J39" s="83"/>
      <c r="K39" s="83"/>
      <c r="L39" s="83"/>
      <c r="M39" s="85"/>
      <c r="N39" s="74"/>
      <c r="O39" s="86"/>
      <c r="P39" s="86"/>
      <c r="Q39" s="86"/>
      <c r="R39" s="86"/>
      <c r="S39" s="85"/>
      <c r="T39" s="74"/>
      <c r="U39" s="82"/>
      <c r="V39" s="74"/>
      <c r="W39" s="74"/>
      <c r="X39" s="15"/>
      <c r="Y39" s="15"/>
      <c r="Z39" s="15"/>
      <c r="AA39" s="15"/>
      <c r="AB39" s="85"/>
      <c r="AC39" s="87"/>
      <c r="AD39" s="88"/>
      <c r="AE39" s="88"/>
      <c r="AF39" s="88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</row>
    <row r="40" spans="1:47" ht="18" customHeight="1" x14ac:dyDescent="0.2">
      <c r="A40" s="15"/>
      <c r="B40" s="15"/>
      <c r="C40" s="15"/>
      <c r="D40" s="81"/>
      <c r="E40" s="81"/>
      <c r="F40" s="66"/>
      <c r="G40" s="82"/>
      <c r="H40" s="74"/>
      <c r="I40" s="83"/>
      <c r="J40" s="83"/>
      <c r="K40" s="83"/>
      <c r="L40" s="83"/>
      <c r="M40" s="85"/>
      <c r="N40" s="74"/>
      <c r="O40" s="86"/>
      <c r="P40" s="86"/>
      <c r="Q40" s="86"/>
      <c r="R40" s="86"/>
      <c r="S40" s="85"/>
      <c r="T40" s="74"/>
      <c r="U40" s="82"/>
      <c r="V40" s="74"/>
      <c r="W40" s="74"/>
      <c r="X40" s="15"/>
      <c r="Y40" s="15"/>
      <c r="Z40" s="15"/>
      <c r="AA40" s="15"/>
      <c r="AB40" s="85"/>
      <c r="AC40" s="87"/>
      <c r="AD40" s="88"/>
      <c r="AE40" s="88"/>
      <c r="AF40" s="88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</row>
    <row r="41" spans="1:47" ht="18" customHeight="1" x14ac:dyDescent="0.2">
      <c r="A41" s="15"/>
      <c r="B41" s="15"/>
      <c r="C41" s="15"/>
      <c r="D41" s="81"/>
      <c r="E41" s="81"/>
      <c r="F41" s="66"/>
      <c r="G41" s="82"/>
      <c r="H41" s="74"/>
      <c r="I41" s="83"/>
      <c r="J41" s="83"/>
      <c r="K41" s="83"/>
      <c r="L41" s="83"/>
      <c r="M41" s="85"/>
      <c r="N41" s="74"/>
      <c r="O41" s="86"/>
      <c r="P41" s="86"/>
      <c r="Q41" s="86"/>
      <c r="R41" s="86"/>
      <c r="S41" s="85"/>
      <c r="T41" s="74"/>
      <c r="U41" s="82"/>
      <c r="V41" s="74"/>
      <c r="W41" s="74"/>
      <c r="X41" s="15"/>
      <c r="Y41" s="15"/>
      <c r="Z41" s="15"/>
      <c r="AA41" s="15"/>
      <c r="AB41" s="85"/>
      <c r="AC41" s="87"/>
      <c r="AD41" s="88"/>
      <c r="AE41" s="88"/>
      <c r="AF41" s="88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</row>
    <row r="42" spans="1:47" ht="18" customHeight="1" x14ac:dyDescent="0.2">
      <c r="A42" s="15"/>
      <c r="B42" s="15"/>
      <c r="C42" s="15"/>
      <c r="D42" s="81"/>
      <c r="E42" s="81"/>
      <c r="F42" s="66"/>
      <c r="G42" s="82"/>
      <c r="H42" s="74"/>
      <c r="I42" s="83"/>
      <c r="J42" s="83"/>
      <c r="K42" s="83"/>
      <c r="L42" s="83"/>
      <c r="M42" s="85"/>
      <c r="N42" s="74"/>
      <c r="O42" s="86"/>
      <c r="P42" s="86"/>
      <c r="Q42" s="86"/>
      <c r="R42" s="86"/>
      <c r="S42" s="85"/>
      <c r="T42" s="74"/>
      <c r="U42" s="82"/>
      <c r="V42" s="74"/>
      <c r="W42" s="74"/>
      <c r="X42" s="15"/>
      <c r="Y42" s="15"/>
      <c r="Z42" s="15"/>
      <c r="AA42" s="15"/>
      <c r="AB42" s="85"/>
      <c r="AC42" s="87"/>
      <c r="AD42" s="88"/>
      <c r="AE42" s="88"/>
      <c r="AF42" s="88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</row>
    <row r="43" spans="1:47" ht="18" customHeight="1" x14ac:dyDescent="0.2">
      <c r="A43" s="15"/>
      <c r="B43" s="15"/>
      <c r="C43" s="15"/>
      <c r="D43" s="81"/>
      <c r="E43" s="81"/>
      <c r="F43" s="66"/>
      <c r="G43" s="82"/>
      <c r="H43" s="74"/>
      <c r="I43" s="83"/>
      <c r="J43" s="83"/>
      <c r="K43" s="83"/>
      <c r="L43" s="83"/>
      <c r="M43" s="85"/>
      <c r="N43" s="74"/>
      <c r="O43" s="86"/>
      <c r="P43" s="86"/>
      <c r="Q43" s="86"/>
      <c r="R43" s="86"/>
      <c r="S43" s="85"/>
      <c r="T43" s="74"/>
      <c r="U43" s="82"/>
      <c r="V43" s="74"/>
      <c r="W43" s="74"/>
      <c r="X43" s="15"/>
      <c r="Y43" s="15"/>
      <c r="Z43" s="15"/>
      <c r="AA43" s="15"/>
      <c r="AB43" s="85"/>
      <c r="AC43" s="87"/>
      <c r="AD43" s="88"/>
      <c r="AE43" s="88"/>
      <c r="AF43" s="88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</row>
    <row r="44" spans="1:47" ht="18" customHeight="1" x14ac:dyDescent="0.2">
      <c r="A44" s="15"/>
      <c r="B44" s="15"/>
      <c r="C44" s="15"/>
      <c r="D44" s="81"/>
      <c r="E44" s="81"/>
      <c r="F44" s="66"/>
      <c r="G44" s="82"/>
      <c r="H44" s="74"/>
      <c r="I44" s="83"/>
      <c r="J44" s="83"/>
      <c r="K44" s="83"/>
      <c r="L44" s="83"/>
      <c r="M44" s="85"/>
      <c r="N44" s="74"/>
      <c r="O44" s="86"/>
      <c r="P44" s="86"/>
      <c r="Q44" s="86"/>
      <c r="R44" s="86"/>
      <c r="S44" s="85"/>
      <c r="T44" s="74"/>
      <c r="U44" s="82"/>
      <c r="V44" s="74"/>
      <c r="W44" s="74"/>
      <c r="X44" s="15"/>
      <c r="Y44" s="15"/>
      <c r="Z44" s="15"/>
      <c r="AA44" s="15"/>
      <c r="AB44" s="85"/>
      <c r="AC44" s="87"/>
      <c r="AD44" s="88"/>
      <c r="AE44" s="88"/>
      <c r="AF44" s="88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</row>
    <row r="45" spans="1:47" ht="18" customHeight="1" x14ac:dyDescent="0.2">
      <c r="A45" s="15"/>
      <c r="B45" s="15"/>
      <c r="C45" s="15"/>
      <c r="D45" s="81"/>
      <c r="E45" s="81"/>
      <c r="F45" s="66"/>
      <c r="G45" s="82"/>
      <c r="H45" s="74"/>
      <c r="I45" s="83"/>
      <c r="J45" s="83"/>
      <c r="K45" s="83"/>
      <c r="L45" s="83"/>
      <c r="M45" s="85"/>
      <c r="N45" s="74"/>
      <c r="O45" s="86"/>
      <c r="P45" s="86"/>
      <c r="Q45" s="86"/>
      <c r="R45" s="86"/>
      <c r="S45" s="85"/>
      <c r="T45" s="74"/>
      <c r="U45" s="82"/>
      <c r="V45" s="74"/>
      <c r="W45" s="74"/>
      <c r="X45" s="15"/>
      <c r="Y45" s="15"/>
      <c r="Z45" s="15"/>
      <c r="AA45" s="15"/>
      <c r="AB45" s="85"/>
      <c r="AC45" s="87"/>
      <c r="AD45" s="88"/>
      <c r="AE45" s="88"/>
      <c r="AF45" s="88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</row>
    <row r="46" spans="1:47" ht="18" customHeight="1" x14ac:dyDescent="0.2">
      <c r="A46" s="15"/>
      <c r="B46" s="15"/>
      <c r="C46" s="15"/>
      <c r="D46" s="81"/>
      <c r="E46" s="81"/>
      <c r="F46" s="66"/>
      <c r="G46" s="82"/>
      <c r="H46" s="74"/>
      <c r="I46" s="83"/>
      <c r="J46" s="83"/>
      <c r="K46" s="83"/>
      <c r="L46" s="83"/>
      <c r="M46" s="85"/>
      <c r="N46" s="74"/>
      <c r="O46" s="86"/>
      <c r="P46" s="86"/>
      <c r="Q46" s="86"/>
      <c r="R46" s="86"/>
      <c r="S46" s="85"/>
      <c r="T46" s="74"/>
      <c r="U46" s="82"/>
      <c r="V46" s="74"/>
      <c r="W46" s="74"/>
      <c r="X46" s="15"/>
      <c r="Y46" s="15"/>
      <c r="Z46" s="15"/>
      <c r="AA46" s="15"/>
      <c r="AB46" s="85"/>
      <c r="AC46" s="87"/>
      <c r="AD46" s="88"/>
      <c r="AE46" s="88"/>
      <c r="AF46" s="88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</row>
    <row r="47" spans="1:47" ht="18" customHeight="1" x14ac:dyDescent="0.2">
      <c r="A47" s="15"/>
      <c r="B47" s="15"/>
      <c r="C47" s="15"/>
      <c r="D47" s="81"/>
      <c r="E47" s="81"/>
      <c r="F47" s="66"/>
      <c r="G47" s="82"/>
      <c r="H47" s="74"/>
      <c r="I47" s="83"/>
      <c r="J47" s="83"/>
      <c r="K47" s="83"/>
      <c r="L47" s="83"/>
      <c r="M47" s="85"/>
      <c r="N47" s="74"/>
      <c r="O47" s="86"/>
      <c r="P47" s="86"/>
      <c r="Q47" s="86"/>
      <c r="R47" s="86"/>
      <c r="S47" s="85"/>
      <c r="T47" s="74"/>
      <c r="U47" s="82"/>
      <c r="V47" s="74"/>
      <c r="W47" s="74"/>
      <c r="X47" s="15"/>
      <c r="Y47" s="15"/>
      <c r="Z47" s="15"/>
      <c r="AA47" s="15"/>
      <c r="AB47" s="85"/>
      <c r="AC47" s="87"/>
      <c r="AD47" s="88"/>
      <c r="AE47" s="88"/>
      <c r="AF47" s="88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</row>
    <row r="48" spans="1:47" ht="18" customHeight="1" x14ac:dyDescent="0.2">
      <c r="A48" s="15"/>
      <c r="B48" s="15"/>
      <c r="C48" s="15"/>
      <c r="D48" s="81"/>
      <c r="E48" s="81"/>
      <c r="F48" s="66"/>
      <c r="G48" s="82"/>
      <c r="H48" s="74"/>
      <c r="I48" s="83"/>
      <c r="J48" s="83"/>
      <c r="K48" s="83"/>
      <c r="L48" s="83"/>
      <c r="M48" s="85"/>
      <c r="N48" s="74"/>
      <c r="O48" s="86"/>
      <c r="P48" s="86"/>
      <c r="Q48" s="86"/>
      <c r="R48" s="86"/>
      <c r="S48" s="85"/>
      <c r="T48" s="74"/>
      <c r="U48" s="82"/>
      <c r="V48" s="74"/>
      <c r="W48" s="74"/>
      <c r="X48" s="15"/>
      <c r="Y48" s="15"/>
      <c r="Z48" s="15"/>
      <c r="AA48" s="15"/>
      <c r="AB48" s="85"/>
      <c r="AC48" s="87"/>
      <c r="AD48" s="88"/>
      <c r="AE48" s="88"/>
      <c r="AF48" s="88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</row>
    <row r="49" spans="1:47" ht="18" customHeight="1" x14ac:dyDescent="0.2">
      <c r="A49" s="15"/>
      <c r="B49" s="15"/>
      <c r="C49" s="15"/>
      <c r="D49" s="81"/>
      <c r="E49" s="81"/>
      <c r="F49" s="66"/>
      <c r="G49" s="82"/>
      <c r="H49" s="74"/>
      <c r="I49" s="83"/>
      <c r="J49" s="83"/>
      <c r="K49" s="83"/>
      <c r="L49" s="83"/>
      <c r="M49" s="85"/>
      <c r="N49" s="74"/>
      <c r="O49" s="86"/>
      <c r="P49" s="86"/>
      <c r="Q49" s="86"/>
      <c r="R49" s="86"/>
      <c r="S49" s="85"/>
      <c r="T49" s="74"/>
      <c r="U49" s="82"/>
      <c r="V49" s="74"/>
      <c r="W49" s="74"/>
      <c r="X49" s="15"/>
      <c r="Y49" s="15"/>
      <c r="Z49" s="15"/>
      <c r="AA49" s="15"/>
      <c r="AB49" s="85"/>
      <c r="AC49" s="87"/>
      <c r="AD49" s="88"/>
      <c r="AE49" s="88"/>
      <c r="AF49" s="88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</row>
    <row r="50" spans="1:47" ht="18" customHeight="1" x14ac:dyDescent="0.2">
      <c r="A50" s="15"/>
      <c r="B50" s="15"/>
      <c r="C50" s="15"/>
      <c r="D50" s="81"/>
      <c r="E50" s="81"/>
      <c r="F50" s="66"/>
      <c r="G50" s="82"/>
      <c r="H50" s="74"/>
      <c r="I50" s="83"/>
      <c r="J50" s="83"/>
      <c r="K50" s="83"/>
      <c r="L50" s="83"/>
      <c r="M50" s="85"/>
      <c r="N50" s="74"/>
      <c r="O50" s="86"/>
      <c r="P50" s="86"/>
      <c r="Q50" s="86"/>
      <c r="R50" s="86"/>
      <c r="S50" s="85"/>
      <c r="T50" s="74"/>
      <c r="U50" s="82"/>
      <c r="V50" s="74"/>
      <c r="W50" s="74"/>
      <c r="X50" s="15"/>
      <c r="Y50" s="15"/>
      <c r="Z50" s="15"/>
      <c r="AA50" s="15"/>
      <c r="AB50" s="85"/>
      <c r="AC50" s="87"/>
      <c r="AD50" s="88"/>
      <c r="AE50" s="88"/>
      <c r="AF50" s="88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</row>
    <row r="51" spans="1:47" ht="18" customHeight="1" x14ac:dyDescent="0.2">
      <c r="A51" s="15"/>
      <c r="B51" s="15"/>
      <c r="C51" s="15"/>
      <c r="D51" s="81"/>
      <c r="E51" s="81"/>
      <c r="F51" s="66"/>
      <c r="G51" s="82"/>
      <c r="H51" s="74"/>
      <c r="I51" s="83"/>
      <c r="J51" s="83"/>
      <c r="K51" s="83"/>
      <c r="L51" s="83"/>
      <c r="M51" s="85"/>
      <c r="N51" s="74"/>
      <c r="O51" s="86"/>
      <c r="P51" s="86"/>
      <c r="Q51" s="86"/>
      <c r="R51" s="86"/>
      <c r="S51" s="85"/>
      <c r="T51" s="74"/>
      <c r="U51" s="82"/>
      <c r="V51" s="74"/>
      <c r="W51" s="74"/>
      <c r="X51" s="15"/>
      <c r="Y51" s="15"/>
      <c r="Z51" s="15"/>
      <c r="AA51" s="15"/>
      <c r="AB51" s="85"/>
      <c r="AC51" s="87"/>
      <c r="AD51" s="88"/>
      <c r="AE51" s="88"/>
      <c r="AF51" s="88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</row>
    <row r="52" spans="1:47" ht="18" customHeight="1" x14ac:dyDescent="0.2">
      <c r="A52" s="15"/>
      <c r="B52" s="15"/>
      <c r="C52" s="15"/>
      <c r="D52" s="81"/>
      <c r="E52" s="81"/>
      <c r="F52" s="66"/>
      <c r="G52" s="82"/>
      <c r="H52" s="74"/>
      <c r="I52" s="83"/>
      <c r="J52" s="83"/>
      <c r="K52" s="83"/>
      <c r="L52" s="83"/>
      <c r="M52" s="85"/>
      <c r="N52" s="74"/>
      <c r="O52" s="86"/>
      <c r="P52" s="86"/>
      <c r="Q52" s="86"/>
      <c r="R52" s="86"/>
      <c r="S52" s="85"/>
      <c r="T52" s="74"/>
      <c r="U52" s="82"/>
      <c r="V52" s="74"/>
      <c r="W52" s="74"/>
      <c r="X52" s="15"/>
      <c r="Y52" s="15"/>
      <c r="Z52" s="15"/>
      <c r="AA52" s="15"/>
      <c r="AB52" s="85"/>
      <c r="AC52" s="87"/>
      <c r="AD52" s="88"/>
      <c r="AE52" s="88"/>
      <c r="AF52" s="88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</row>
    <row r="53" spans="1:47" ht="18" customHeight="1" x14ac:dyDescent="0.2">
      <c r="A53" s="15"/>
      <c r="B53" s="15"/>
      <c r="C53" s="15"/>
      <c r="D53" s="81"/>
      <c r="E53" s="81"/>
      <c r="F53" s="66"/>
      <c r="G53" s="82"/>
      <c r="H53" s="74"/>
      <c r="I53" s="83"/>
      <c r="J53" s="83"/>
      <c r="K53" s="83"/>
      <c r="L53" s="83"/>
      <c r="M53" s="85"/>
      <c r="N53" s="74"/>
      <c r="O53" s="86"/>
      <c r="P53" s="86"/>
      <c r="Q53" s="86"/>
      <c r="R53" s="86"/>
      <c r="S53" s="85"/>
      <c r="T53" s="74"/>
      <c r="U53" s="82"/>
      <c r="V53" s="74"/>
      <c r="W53" s="74"/>
      <c r="X53" s="15"/>
      <c r="Y53" s="15"/>
      <c r="Z53" s="15"/>
      <c r="AA53" s="15"/>
      <c r="AB53" s="85"/>
      <c r="AC53" s="87"/>
      <c r="AD53" s="88"/>
      <c r="AE53" s="88"/>
      <c r="AF53" s="88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</row>
    <row r="54" spans="1:47" ht="18" customHeight="1" x14ac:dyDescent="0.2">
      <c r="A54" s="15"/>
      <c r="B54" s="15"/>
      <c r="C54" s="15"/>
      <c r="D54" s="81"/>
      <c r="E54" s="81"/>
      <c r="F54" s="66"/>
      <c r="G54" s="82"/>
      <c r="H54" s="74"/>
      <c r="I54" s="83"/>
      <c r="J54" s="83"/>
      <c r="K54" s="83"/>
      <c r="L54" s="83"/>
      <c r="M54" s="85"/>
      <c r="N54" s="74"/>
      <c r="O54" s="86"/>
      <c r="P54" s="86"/>
      <c r="Q54" s="86"/>
      <c r="R54" s="86"/>
      <c r="S54" s="85"/>
      <c r="T54" s="74"/>
      <c r="U54" s="82"/>
      <c r="V54" s="74"/>
      <c r="W54" s="74"/>
      <c r="X54" s="15"/>
      <c r="Y54" s="15"/>
      <c r="Z54" s="15"/>
      <c r="AA54" s="15"/>
      <c r="AB54" s="85"/>
      <c r="AC54" s="87"/>
      <c r="AD54" s="88"/>
      <c r="AE54" s="88"/>
      <c r="AF54" s="88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</row>
    <row r="55" spans="1:47" ht="18" customHeight="1" x14ac:dyDescent="0.2">
      <c r="A55" s="15"/>
      <c r="B55" s="15"/>
      <c r="C55" s="15"/>
      <c r="D55" s="81"/>
      <c r="E55" s="81"/>
      <c r="F55" s="66"/>
      <c r="G55" s="82"/>
      <c r="H55" s="74"/>
      <c r="I55" s="83"/>
      <c r="J55" s="83"/>
      <c r="K55" s="83"/>
      <c r="L55" s="83"/>
      <c r="M55" s="85"/>
      <c r="N55" s="74"/>
      <c r="O55" s="86"/>
      <c r="P55" s="86"/>
      <c r="Q55" s="86"/>
      <c r="R55" s="86"/>
      <c r="S55" s="85"/>
      <c r="T55" s="74"/>
      <c r="U55" s="82"/>
      <c r="V55" s="74"/>
      <c r="W55" s="74"/>
      <c r="X55" s="15"/>
      <c r="Y55" s="15"/>
      <c r="Z55" s="15"/>
      <c r="AA55" s="15"/>
      <c r="AB55" s="85"/>
      <c r="AC55" s="87"/>
      <c r="AD55" s="88"/>
      <c r="AE55" s="88"/>
      <c r="AF55" s="88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</row>
    <row r="56" spans="1:47" ht="18" customHeight="1" x14ac:dyDescent="0.2">
      <c r="A56" s="15"/>
      <c r="B56" s="15"/>
      <c r="C56" s="15"/>
      <c r="D56" s="81"/>
      <c r="E56" s="81"/>
      <c r="F56" s="66"/>
      <c r="G56" s="82"/>
      <c r="H56" s="74"/>
      <c r="I56" s="83"/>
      <c r="J56" s="83"/>
      <c r="K56" s="83"/>
      <c r="L56" s="83"/>
      <c r="M56" s="85"/>
      <c r="N56" s="74"/>
      <c r="O56" s="86"/>
      <c r="P56" s="86"/>
      <c r="Q56" s="86"/>
      <c r="R56" s="86"/>
      <c r="S56" s="85"/>
      <c r="T56" s="74"/>
      <c r="U56" s="82"/>
      <c r="V56" s="74"/>
      <c r="W56" s="74"/>
      <c r="X56" s="15"/>
      <c r="Y56" s="15"/>
      <c r="Z56" s="15"/>
      <c r="AA56" s="15"/>
      <c r="AB56" s="85"/>
      <c r="AC56" s="87"/>
      <c r="AD56" s="88"/>
      <c r="AE56" s="88"/>
      <c r="AF56" s="88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</row>
    <row r="57" spans="1:47" ht="18" customHeight="1" x14ac:dyDescent="0.2">
      <c r="A57" s="15"/>
      <c r="B57" s="15"/>
      <c r="C57" s="15"/>
      <c r="D57" s="81"/>
      <c r="E57" s="81"/>
      <c r="F57" s="66"/>
      <c r="G57" s="82"/>
      <c r="H57" s="74"/>
      <c r="I57" s="83"/>
      <c r="J57" s="83"/>
      <c r="K57" s="83"/>
      <c r="L57" s="83"/>
      <c r="M57" s="85"/>
      <c r="N57" s="74"/>
      <c r="O57" s="86"/>
      <c r="P57" s="86"/>
      <c r="Q57" s="86"/>
      <c r="R57" s="86"/>
      <c r="S57" s="85"/>
      <c r="T57" s="74"/>
      <c r="U57" s="82"/>
      <c r="V57" s="74"/>
      <c r="W57" s="74"/>
      <c r="X57" s="15"/>
      <c r="Y57" s="15"/>
      <c r="Z57" s="15"/>
      <c r="AA57" s="15"/>
      <c r="AB57" s="85"/>
      <c r="AC57" s="87"/>
      <c r="AD57" s="88"/>
      <c r="AE57" s="88"/>
      <c r="AF57" s="88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</row>
    <row r="58" spans="1:47" ht="18" customHeight="1" x14ac:dyDescent="0.2">
      <c r="A58" s="15"/>
      <c r="B58" s="15"/>
      <c r="C58" s="15"/>
      <c r="D58" s="81"/>
      <c r="E58" s="81"/>
      <c r="F58" s="66"/>
      <c r="G58" s="82"/>
      <c r="H58" s="74"/>
      <c r="I58" s="83"/>
      <c r="J58" s="83"/>
      <c r="K58" s="83"/>
      <c r="L58" s="83"/>
      <c r="M58" s="85"/>
      <c r="N58" s="74"/>
      <c r="O58" s="86"/>
      <c r="P58" s="86"/>
      <c r="Q58" s="86"/>
      <c r="R58" s="86"/>
      <c r="S58" s="85"/>
      <c r="T58" s="74"/>
      <c r="U58" s="82"/>
      <c r="V58" s="74"/>
      <c r="W58" s="74"/>
      <c r="X58" s="15"/>
      <c r="Y58" s="15"/>
      <c r="Z58" s="15"/>
      <c r="AA58" s="15"/>
      <c r="AB58" s="85"/>
      <c r="AC58" s="87"/>
      <c r="AD58" s="88"/>
      <c r="AE58" s="88"/>
      <c r="AF58" s="88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</row>
    <row r="59" spans="1:47" ht="18" customHeight="1" x14ac:dyDescent="0.2">
      <c r="A59" s="15"/>
      <c r="B59" s="15"/>
      <c r="C59" s="15"/>
      <c r="D59" s="81"/>
      <c r="E59" s="81"/>
      <c r="F59" s="66"/>
      <c r="G59" s="82"/>
      <c r="H59" s="74"/>
      <c r="I59" s="83"/>
      <c r="J59" s="83"/>
      <c r="K59" s="83"/>
      <c r="L59" s="83"/>
      <c r="M59" s="85"/>
      <c r="N59" s="74"/>
      <c r="O59" s="86"/>
      <c r="P59" s="86"/>
      <c r="Q59" s="86"/>
      <c r="R59" s="86"/>
      <c r="S59" s="85"/>
      <c r="T59" s="74"/>
      <c r="U59" s="82"/>
      <c r="V59" s="74"/>
      <c r="W59" s="74"/>
      <c r="X59" s="15"/>
      <c r="Y59" s="15"/>
      <c r="Z59" s="15"/>
      <c r="AA59" s="15"/>
      <c r="AB59" s="85"/>
      <c r="AC59" s="87"/>
      <c r="AD59" s="88"/>
      <c r="AE59" s="88"/>
      <c r="AF59" s="88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</row>
    <row r="60" spans="1:47" ht="18" customHeight="1" x14ac:dyDescent="0.2">
      <c r="A60" s="15"/>
      <c r="B60" s="15"/>
      <c r="C60" s="15"/>
      <c r="D60" s="81"/>
      <c r="E60" s="81"/>
      <c r="F60" s="66"/>
      <c r="G60" s="82"/>
      <c r="H60" s="74"/>
      <c r="I60" s="83"/>
      <c r="J60" s="83"/>
      <c r="K60" s="83"/>
      <c r="L60" s="83"/>
      <c r="M60" s="85"/>
      <c r="N60" s="74"/>
      <c r="O60" s="86"/>
      <c r="P60" s="86"/>
      <c r="Q60" s="86"/>
      <c r="R60" s="86"/>
      <c r="S60" s="85"/>
      <c r="T60" s="74"/>
      <c r="U60" s="82"/>
      <c r="V60" s="74"/>
      <c r="W60" s="74"/>
      <c r="X60" s="15"/>
      <c r="Y60" s="15"/>
      <c r="Z60" s="15"/>
      <c r="AA60" s="15"/>
      <c r="AB60" s="85"/>
      <c r="AC60" s="87"/>
      <c r="AD60" s="88"/>
      <c r="AE60" s="88"/>
      <c r="AF60" s="88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</row>
    <row r="61" spans="1:47" ht="18" customHeight="1" x14ac:dyDescent="0.2">
      <c r="A61" s="15"/>
      <c r="B61" s="15"/>
      <c r="C61" s="15"/>
      <c r="D61" s="81"/>
      <c r="E61" s="81"/>
      <c r="F61" s="66"/>
      <c r="G61" s="82"/>
      <c r="H61" s="74"/>
      <c r="I61" s="83"/>
      <c r="J61" s="83"/>
      <c r="K61" s="83"/>
      <c r="L61" s="83"/>
      <c r="M61" s="85"/>
      <c r="N61" s="74"/>
      <c r="O61" s="86"/>
      <c r="P61" s="86"/>
      <c r="Q61" s="86"/>
      <c r="R61" s="86"/>
      <c r="S61" s="85"/>
      <c r="T61" s="74"/>
      <c r="U61" s="82"/>
      <c r="V61" s="74"/>
      <c r="W61" s="74"/>
      <c r="X61" s="15"/>
      <c r="Y61" s="15"/>
      <c r="Z61" s="15"/>
      <c r="AA61" s="15"/>
      <c r="AB61" s="85"/>
      <c r="AC61" s="87"/>
      <c r="AD61" s="88"/>
      <c r="AE61" s="88"/>
      <c r="AF61" s="88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</row>
    <row r="62" spans="1:47" ht="18" customHeight="1" x14ac:dyDescent="0.2">
      <c r="A62" s="15"/>
      <c r="B62" s="15"/>
      <c r="C62" s="15"/>
      <c r="D62" s="81"/>
      <c r="E62" s="81"/>
      <c r="F62" s="66"/>
      <c r="G62" s="82"/>
      <c r="H62" s="74"/>
      <c r="I62" s="83"/>
      <c r="J62" s="83"/>
      <c r="K62" s="83"/>
      <c r="L62" s="83"/>
      <c r="M62" s="85"/>
      <c r="N62" s="74"/>
      <c r="O62" s="86"/>
      <c r="P62" s="86"/>
      <c r="Q62" s="86"/>
      <c r="R62" s="86"/>
      <c r="S62" s="85"/>
      <c r="T62" s="74"/>
      <c r="U62" s="82"/>
      <c r="V62" s="74"/>
      <c r="W62" s="74"/>
      <c r="X62" s="15"/>
      <c r="Y62" s="15"/>
      <c r="Z62" s="15"/>
      <c r="AA62" s="15"/>
      <c r="AB62" s="85"/>
      <c r="AC62" s="87"/>
      <c r="AD62" s="88"/>
      <c r="AE62" s="88"/>
      <c r="AF62" s="88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</row>
    <row r="63" spans="1:47" ht="18" customHeight="1" x14ac:dyDescent="0.2">
      <c r="A63" s="15"/>
      <c r="B63" s="15"/>
      <c r="C63" s="15"/>
      <c r="D63" s="81"/>
      <c r="E63" s="81"/>
      <c r="F63" s="66"/>
      <c r="G63" s="82"/>
      <c r="H63" s="74"/>
      <c r="I63" s="83"/>
      <c r="J63" s="83"/>
      <c r="K63" s="83"/>
      <c r="L63" s="83"/>
      <c r="M63" s="85"/>
      <c r="N63" s="74"/>
      <c r="O63" s="86"/>
      <c r="P63" s="86"/>
      <c r="Q63" s="86"/>
      <c r="R63" s="86"/>
      <c r="S63" s="85"/>
      <c r="T63" s="74"/>
      <c r="U63" s="82"/>
      <c r="V63" s="74"/>
      <c r="W63" s="74"/>
      <c r="X63" s="15"/>
      <c r="Y63" s="15"/>
      <c r="Z63" s="15"/>
      <c r="AA63" s="15"/>
      <c r="AB63" s="85"/>
      <c r="AC63" s="87"/>
      <c r="AD63" s="88"/>
      <c r="AE63" s="88"/>
      <c r="AF63" s="88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</row>
    <row r="64" spans="1:47" ht="18" customHeight="1" x14ac:dyDescent="0.2">
      <c r="A64" s="15"/>
      <c r="B64" s="15"/>
      <c r="C64" s="15"/>
      <c r="D64" s="81"/>
      <c r="E64" s="81"/>
      <c r="F64" s="66"/>
      <c r="G64" s="82"/>
      <c r="H64" s="74"/>
      <c r="I64" s="83"/>
      <c r="J64" s="83"/>
      <c r="K64" s="83"/>
      <c r="L64" s="83"/>
      <c r="M64" s="85"/>
      <c r="N64" s="74"/>
      <c r="O64" s="86"/>
      <c r="P64" s="86"/>
      <c r="Q64" s="86"/>
      <c r="R64" s="86"/>
      <c r="S64" s="85"/>
      <c r="T64" s="74"/>
      <c r="U64" s="82"/>
      <c r="V64" s="74"/>
      <c r="W64" s="74"/>
      <c r="X64" s="15"/>
      <c r="Y64" s="15"/>
      <c r="Z64" s="15"/>
      <c r="AA64" s="15"/>
      <c r="AB64" s="85"/>
      <c r="AC64" s="87"/>
      <c r="AD64" s="88"/>
      <c r="AE64" s="88"/>
      <c r="AF64" s="88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</row>
    <row r="65" spans="1:47" ht="18" customHeight="1" x14ac:dyDescent="0.2">
      <c r="A65" s="15"/>
      <c r="B65" s="15"/>
      <c r="C65" s="15"/>
      <c r="D65" s="81"/>
      <c r="E65" s="81"/>
      <c r="F65" s="66"/>
      <c r="G65" s="82"/>
      <c r="H65" s="74"/>
      <c r="I65" s="83"/>
      <c r="J65" s="83"/>
      <c r="K65" s="83"/>
      <c r="L65" s="83"/>
      <c r="M65" s="85"/>
      <c r="N65" s="74"/>
      <c r="O65" s="86"/>
      <c r="P65" s="86"/>
      <c r="Q65" s="86"/>
      <c r="R65" s="86"/>
      <c r="S65" s="85"/>
      <c r="T65" s="74"/>
      <c r="U65" s="82"/>
      <c r="V65" s="74"/>
      <c r="W65" s="74"/>
      <c r="X65" s="15"/>
      <c r="Y65" s="15"/>
      <c r="Z65" s="15"/>
      <c r="AA65" s="15"/>
      <c r="AB65" s="85"/>
      <c r="AC65" s="87"/>
      <c r="AD65" s="88"/>
      <c r="AE65" s="88"/>
      <c r="AF65" s="88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</row>
    <row r="66" spans="1:47" ht="18" customHeight="1" x14ac:dyDescent="0.2">
      <c r="A66" s="15"/>
      <c r="B66" s="15"/>
      <c r="C66" s="15"/>
      <c r="D66" s="81"/>
      <c r="E66" s="81"/>
      <c r="F66" s="66"/>
      <c r="G66" s="82"/>
      <c r="H66" s="74"/>
      <c r="I66" s="83"/>
      <c r="J66" s="83"/>
      <c r="K66" s="83"/>
      <c r="L66" s="83"/>
      <c r="M66" s="85"/>
      <c r="N66" s="74"/>
      <c r="O66" s="86"/>
      <c r="P66" s="86"/>
      <c r="Q66" s="86"/>
      <c r="R66" s="86"/>
      <c r="S66" s="85"/>
      <c r="T66" s="74"/>
      <c r="U66" s="82"/>
      <c r="V66" s="74"/>
      <c r="W66" s="74"/>
      <c r="X66" s="15"/>
      <c r="Y66" s="15"/>
      <c r="Z66" s="15"/>
      <c r="AA66" s="15"/>
      <c r="AB66" s="85"/>
      <c r="AC66" s="87"/>
      <c r="AD66" s="88"/>
      <c r="AE66" s="88"/>
      <c r="AF66" s="88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</row>
    <row r="67" spans="1:47" ht="18" customHeight="1" x14ac:dyDescent="0.2">
      <c r="A67" s="15"/>
      <c r="B67" s="15"/>
      <c r="C67" s="15"/>
      <c r="D67" s="81"/>
      <c r="E67" s="81"/>
      <c r="F67" s="66"/>
      <c r="G67" s="82"/>
      <c r="H67" s="74"/>
      <c r="I67" s="83"/>
      <c r="J67" s="83"/>
      <c r="K67" s="83"/>
      <c r="L67" s="83"/>
      <c r="M67" s="85"/>
      <c r="N67" s="74"/>
      <c r="O67" s="86"/>
      <c r="P67" s="86"/>
      <c r="Q67" s="86"/>
      <c r="R67" s="86"/>
      <c r="S67" s="85"/>
      <c r="T67" s="74"/>
      <c r="U67" s="82"/>
      <c r="V67" s="74"/>
      <c r="W67" s="74"/>
      <c r="X67" s="15"/>
      <c r="Y67" s="15"/>
      <c r="Z67" s="15"/>
      <c r="AA67" s="15"/>
      <c r="AB67" s="85"/>
      <c r="AC67" s="87"/>
      <c r="AD67" s="88"/>
      <c r="AE67" s="88"/>
      <c r="AF67" s="88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</row>
    <row r="68" spans="1:47" ht="18" customHeight="1" x14ac:dyDescent="0.2">
      <c r="A68" s="15"/>
      <c r="B68" s="15"/>
      <c r="C68" s="15"/>
      <c r="D68" s="81"/>
      <c r="E68" s="81"/>
      <c r="F68" s="66"/>
      <c r="G68" s="82"/>
      <c r="H68" s="74"/>
      <c r="I68" s="83"/>
      <c r="J68" s="83"/>
      <c r="K68" s="83"/>
      <c r="L68" s="83"/>
      <c r="M68" s="85"/>
      <c r="N68" s="74"/>
      <c r="O68" s="86"/>
      <c r="P68" s="86"/>
      <c r="Q68" s="86"/>
      <c r="R68" s="86"/>
      <c r="S68" s="85"/>
      <c r="T68" s="74"/>
      <c r="U68" s="82"/>
      <c r="V68" s="74"/>
      <c r="W68" s="74"/>
      <c r="X68" s="15"/>
      <c r="Y68" s="15"/>
      <c r="Z68" s="15"/>
      <c r="AA68" s="15"/>
      <c r="AB68" s="85"/>
      <c r="AC68" s="87"/>
      <c r="AD68" s="88"/>
      <c r="AE68" s="88"/>
      <c r="AF68" s="88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</row>
    <row r="69" spans="1:47" ht="18" customHeight="1" x14ac:dyDescent="0.2">
      <c r="A69" s="15"/>
      <c r="B69" s="15"/>
      <c r="C69" s="15"/>
      <c r="D69" s="81"/>
      <c r="E69" s="81"/>
      <c r="F69" s="66"/>
      <c r="G69" s="82"/>
      <c r="H69" s="74"/>
      <c r="I69" s="83"/>
      <c r="J69" s="83"/>
      <c r="K69" s="83"/>
      <c r="L69" s="83"/>
      <c r="M69" s="85"/>
      <c r="N69" s="74"/>
      <c r="O69" s="86"/>
      <c r="P69" s="86"/>
      <c r="Q69" s="86"/>
      <c r="R69" s="86"/>
      <c r="S69" s="85"/>
      <c r="T69" s="74"/>
      <c r="U69" s="82"/>
      <c r="V69" s="74"/>
      <c r="W69" s="74"/>
      <c r="X69" s="15"/>
      <c r="Y69" s="15"/>
      <c r="Z69" s="15"/>
      <c r="AA69" s="15"/>
      <c r="AB69" s="85"/>
      <c r="AC69" s="87"/>
      <c r="AD69" s="88"/>
      <c r="AE69" s="88"/>
      <c r="AF69" s="88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</row>
    <row r="70" spans="1:47" ht="18" customHeight="1" x14ac:dyDescent="0.2">
      <c r="A70" s="15"/>
      <c r="B70" s="15"/>
      <c r="C70" s="15"/>
      <c r="D70" s="81"/>
      <c r="E70" s="81"/>
      <c r="F70" s="66"/>
      <c r="G70" s="82"/>
      <c r="H70" s="74"/>
      <c r="I70" s="83"/>
      <c r="J70" s="83"/>
      <c r="K70" s="83"/>
      <c r="L70" s="83"/>
      <c r="M70" s="85"/>
      <c r="N70" s="74"/>
      <c r="O70" s="86"/>
      <c r="P70" s="86"/>
      <c r="Q70" s="86"/>
      <c r="R70" s="86"/>
      <c r="S70" s="85"/>
      <c r="T70" s="74"/>
      <c r="U70" s="82"/>
      <c r="V70" s="74"/>
      <c r="W70" s="74"/>
      <c r="X70" s="15"/>
      <c r="Y70" s="15"/>
      <c r="Z70" s="15"/>
      <c r="AA70" s="15"/>
      <c r="AB70" s="85"/>
      <c r="AC70" s="87"/>
      <c r="AD70" s="88"/>
      <c r="AE70" s="88"/>
      <c r="AF70" s="88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</row>
    <row r="71" spans="1:47" ht="18" customHeight="1" x14ac:dyDescent="0.2">
      <c r="A71" s="15"/>
      <c r="B71" s="15"/>
      <c r="C71" s="15"/>
      <c r="D71" s="81"/>
      <c r="E71" s="81"/>
      <c r="F71" s="66"/>
      <c r="G71" s="82"/>
      <c r="H71" s="74"/>
      <c r="I71" s="83"/>
      <c r="J71" s="83"/>
      <c r="K71" s="83"/>
      <c r="L71" s="83"/>
      <c r="M71" s="85"/>
      <c r="N71" s="74"/>
      <c r="O71" s="86"/>
      <c r="P71" s="86"/>
      <c r="Q71" s="86"/>
      <c r="R71" s="86"/>
      <c r="S71" s="85"/>
      <c r="T71" s="74"/>
      <c r="U71" s="82"/>
      <c r="V71" s="74"/>
      <c r="W71" s="74"/>
      <c r="X71" s="15"/>
      <c r="Y71" s="15"/>
      <c r="Z71" s="15"/>
      <c r="AA71" s="15"/>
      <c r="AB71" s="85"/>
      <c r="AC71" s="87"/>
      <c r="AD71" s="88"/>
      <c r="AE71" s="88"/>
      <c r="AF71" s="88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</row>
    <row r="72" spans="1:47" ht="18" customHeight="1" x14ac:dyDescent="0.2">
      <c r="A72" s="15"/>
      <c r="B72" s="15"/>
      <c r="C72" s="15"/>
      <c r="D72" s="81"/>
      <c r="E72" s="81"/>
      <c r="F72" s="66"/>
      <c r="G72" s="82"/>
      <c r="H72" s="74"/>
      <c r="I72" s="83"/>
      <c r="J72" s="83"/>
      <c r="K72" s="83"/>
      <c r="L72" s="83"/>
      <c r="M72" s="85"/>
      <c r="N72" s="74"/>
      <c r="O72" s="86"/>
      <c r="P72" s="86"/>
      <c r="Q72" s="86"/>
      <c r="R72" s="86"/>
      <c r="S72" s="85"/>
      <c r="T72" s="74"/>
      <c r="U72" s="82"/>
      <c r="V72" s="74"/>
      <c r="W72" s="74"/>
      <c r="X72" s="15"/>
      <c r="Y72" s="15"/>
      <c r="Z72" s="15"/>
      <c r="AA72" s="15"/>
      <c r="AB72" s="85"/>
      <c r="AC72" s="87"/>
      <c r="AD72" s="88"/>
      <c r="AE72" s="88"/>
      <c r="AF72" s="88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</row>
    <row r="73" spans="1:47" ht="18" customHeight="1" x14ac:dyDescent="0.2">
      <c r="A73" s="15"/>
      <c r="B73" s="15"/>
      <c r="C73" s="15"/>
      <c r="D73" s="81"/>
      <c r="E73" s="81"/>
      <c r="F73" s="66"/>
      <c r="G73" s="82"/>
      <c r="H73" s="74"/>
      <c r="I73" s="83"/>
      <c r="J73" s="83"/>
      <c r="K73" s="83"/>
      <c r="L73" s="83"/>
      <c r="M73" s="85"/>
      <c r="N73" s="74"/>
      <c r="O73" s="86"/>
      <c r="P73" s="86"/>
      <c r="Q73" s="86"/>
      <c r="R73" s="86"/>
      <c r="S73" s="85"/>
      <c r="T73" s="74"/>
      <c r="U73" s="82"/>
      <c r="V73" s="74"/>
      <c r="W73" s="74"/>
      <c r="X73" s="15"/>
      <c r="Y73" s="15"/>
      <c r="Z73" s="15"/>
      <c r="AA73" s="15"/>
      <c r="AB73" s="85"/>
      <c r="AC73" s="87"/>
      <c r="AD73" s="88"/>
      <c r="AE73" s="88"/>
      <c r="AF73" s="88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</row>
    <row r="74" spans="1:47" ht="18" customHeight="1" x14ac:dyDescent="0.2">
      <c r="A74" s="15"/>
      <c r="B74" s="15"/>
      <c r="C74" s="15"/>
      <c r="D74" s="81"/>
      <c r="E74" s="81"/>
      <c r="F74" s="66"/>
      <c r="G74" s="82"/>
      <c r="H74" s="74"/>
      <c r="I74" s="83"/>
      <c r="J74" s="83"/>
      <c r="K74" s="83"/>
      <c r="L74" s="83"/>
      <c r="M74" s="85"/>
      <c r="N74" s="74"/>
      <c r="O74" s="86"/>
      <c r="P74" s="86"/>
      <c r="Q74" s="86"/>
      <c r="R74" s="86"/>
      <c r="S74" s="85"/>
      <c r="T74" s="74"/>
      <c r="U74" s="82"/>
      <c r="V74" s="74"/>
      <c r="W74" s="74"/>
      <c r="X74" s="15"/>
      <c r="Y74" s="15"/>
      <c r="Z74" s="15"/>
      <c r="AA74" s="15"/>
      <c r="AB74" s="85"/>
      <c r="AC74" s="87"/>
      <c r="AD74" s="88"/>
      <c r="AE74" s="88"/>
      <c r="AF74" s="88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</row>
    <row r="75" spans="1:47" ht="18" customHeight="1" x14ac:dyDescent="0.2">
      <c r="A75" s="15"/>
      <c r="B75" s="15"/>
      <c r="C75" s="15"/>
      <c r="D75" s="81"/>
      <c r="E75" s="81"/>
      <c r="F75" s="66"/>
      <c r="G75" s="82"/>
      <c r="H75" s="74"/>
      <c r="I75" s="83"/>
      <c r="J75" s="83"/>
      <c r="K75" s="83"/>
      <c r="L75" s="83"/>
      <c r="M75" s="85"/>
      <c r="N75" s="74"/>
      <c r="O75" s="86"/>
      <c r="P75" s="86"/>
      <c r="Q75" s="86"/>
      <c r="R75" s="86"/>
      <c r="S75" s="85"/>
      <c r="T75" s="74"/>
      <c r="U75" s="82"/>
      <c r="V75" s="74"/>
      <c r="W75" s="74"/>
      <c r="X75" s="15"/>
      <c r="Y75" s="15"/>
      <c r="Z75" s="15"/>
      <c r="AA75" s="15"/>
      <c r="AB75" s="85"/>
      <c r="AC75" s="87"/>
      <c r="AD75" s="88"/>
      <c r="AE75" s="88"/>
      <c r="AF75" s="88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</row>
    <row r="76" spans="1:47" ht="18" customHeight="1" x14ac:dyDescent="0.2">
      <c r="A76" s="15"/>
      <c r="B76" s="15"/>
      <c r="C76" s="15"/>
      <c r="D76" s="81"/>
      <c r="E76" s="81"/>
      <c r="F76" s="66"/>
      <c r="G76" s="82"/>
      <c r="H76" s="74"/>
      <c r="I76" s="83"/>
      <c r="J76" s="83"/>
      <c r="K76" s="83"/>
      <c r="L76" s="83"/>
      <c r="M76" s="85"/>
      <c r="N76" s="74"/>
      <c r="O76" s="86"/>
      <c r="P76" s="86"/>
      <c r="Q76" s="86"/>
      <c r="R76" s="86"/>
      <c r="S76" s="85"/>
      <c r="T76" s="74"/>
      <c r="U76" s="82"/>
      <c r="V76" s="74"/>
      <c r="W76" s="74"/>
      <c r="X76" s="15"/>
      <c r="Y76" s="15"/>
      <c r="Z76" s="15"/>
      <c r="AA76" s="15"/>
      <c r="AB76" s="85"/>
      <c r="AC76" s="87"/>
      <c r="AD76" s="88"/>
      <c r="AE76" s="88"/>
      <c r="AF76" s="88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</row>
    <row r="77" spans="1:47" ht="18" customHeight="1" x14ac:dyDescent="0.2">
      <c r="A77" s="15"/>
      <c r="B77" s="15"/>
      <c r="C77" s="15"/>
      <c r="D77" s="81"/>
      <c r="E77" s="81"/>
      <c r="F77" s="66"/>
      <c r="G77" s="82"/>
      <c r="H77" s="74"/>
      <c r="I77" s="83"/>
      <c r="J77" s="83"/>
      <c r="K77" s="83"/>
      <c r="L77" s="83"/>
      <c r="M77" s="85"/>
      <c r="N77" s="74"/>
      <c r="O77" s="86"/>
      <c r="P77" s="86"/>
      <c r="Q77" s="86"/>
      <c r="R77" s="86"/>
      <c r="S77" s="85"/>
      <c r="T77" s="74"/>
      <c r="U77" s="82"/>
      <c r="V77" s="74"/>
      <c r="W77" s="74"/>
      <c r="X77" s="15"/>
      <c r="Y77" s="15"/>
      <c r="Z77" s="15"/>
      <c r="AA77" s="15"/>
      <c r="AB77" s="85"/>
      <c r="AC77" s="87"/>
      <c r="AD77" s="88"/>
      <c r="AE77" s="88"/>
      <c r="AF77" s="88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</row>
    <row r="78" spans="1:47" ht="18" customHeight="1" x14ac:dyDescent="0.2">
      <c r="A78" s="15"/>
      <c r="B78" s="15"/>
      <c r="C78" s="15"/>
      <c r="D78" s="81"/>
      <c r="E78" s="81"/>
      <c r="F78" s="66"/>
      <c r="G78" s="82"/>
      <c r="H78" s="74"/>
      <c r="I78" s="83"/>
      <c r="J78" s="83"/>
      <c r="K78" s="83"/>
      <c r="L78" s="83"/>
      <c r="M78" s="85"/>
      <c r="N78" s="74"/>
      <c r="O78" s="86"/>
      <c r="P78" s="86"/>
      <c r="Q78" s="86"/>
      <c r="R78" s="86"/>
      <c r="S78" s="85"/>
      <c r="T78" s="74"/>
      <c r="U78" s="82"/>
      <c r="V78" s="74"/>
      <c r="W78" s="74"/>
      <c r="X78" s="15"/>
      <c r="Y78" s="15"/>
      <c r="Z78" s="15"/>
      <c r="AA78" s="15"/>
      <c r="AB78" s="85"/>
      <c r="AC78" s="87"/>
      <c r="AD78" s="88"/>
      <c r="AE78" s="88"/>
      <c r="AF78" s="88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</row>
    <row r="79" spans="1:47" ht="18" customHeight="1" x14ac:dyDescent="0.2">
      <c r="A79" s="15"/>
      <c r="B79" s="15"/>
      <c r="C79" s="15"/>
      <c r="D79" s="81"/>
      <c r="E79" s="81"/>
      <c r="F79" s="66"/>
      <c r="G79" s="82"/>
      <c r="H79" s="74"/>
      <c r="I79" s="83"/>
      <c r="J79" s="83"/>
      <c r="K79" s="83"/>
      <c r="L79" s="83"/>
      <c r="M79" s="85"/>
      <c r="N79" s="74"/>
      <c r="O79" s="86"/>
      <c r="P79" s="86"/>
      <c r="Q79" s="86"/>
      <c r="R79" s="86"/>
      <c r="S79" s="85"/>
      <c r="T79" s="74"/>
      <c r="U79" s="82"/>
      <c r="V79" s="74"/>
      <c r="W79" s="74"/>
      <c r="X79" s="15"/>
      <c r="Y79" s="15"/>
      <c r="Z79" s="15"/>
      <c r="AA79" s="15"/>
      <c r="AB79" s="85"/>
      <c r="AC79" s="87"/>
      <c r="AD79" s="88"/>
      <c r="AE79" s="88"/>
      <c r="AF79" s="88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</row>
    <row r="80" spans="1:47" ht="18" customHeight="1" x14ac:dyDescent="0.2">
      <c r="A80" s="15"/>
      <c r="B80" s="15"/>
      <c r="C80" s="15"/>
      <c r="D80" s="81"/>
      <c r="E80" s="81"/>
      <c r="F80" s="66"/>
      <c r="G80" s="82"/>
      <c r="H80" s="74"/>
      <c r="I80" s="83"/>
      <c r="J80" s="83"/>
      <c r="K80" s="83"/>
      <c r="L80" s="83"/>
      <c r="M80" s="85"/>
      <c r="N80" s="74"/>
      <c r="O80" s="86"/>
      <c r="P80" s="86"/>
      <c r="Q80" s="86"/>
      <c r="R80" s="86"/>
      <c r="S80" s="85"/>
      <c r="T80" s="74"/>
      <c r="U80" s="82"/>
      <c r="V80" s="74"/>
      <c r="W80" s="74"/>
      <c r="X80" s="15"/>
      <c r="Y80" s="15"/>
      <c r="Z80" s="15"/>
      <c r="AA80" s="15"/>
      <c r="AB80" s="85"/>
      <c r="AC80" s="87"/>
      <c r="AD80" s="88"/>
      <c r="AE80" s="88"/>
      <c r="AF80" s="88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</row>
    <row r="81" spans="1:47" ht="18" customHeight="1" x14ac:dyDescent="0.2">
      <c r="A81" s="15"/>
      <c r="B81" s="15"/>
      <c r="C81" s="15"/>
      <c r="D81" s="81"/>
      <c r="E81" s="81"/>
      <c r="F81" s="66"/>
      <c r="G81" s="82"/>
      <c r="H81" s="74"/>
      <c r="I81" s="83"/>
      <c r="J81" s="83"/>
      <c r="K81" s="83"/>
      <c r="L81" s="83"/>
      <c r="M81" s="85"/>
      <c r="N81" s="74"/>
      <c r="O81" s="86"/>
      <c r="P81" s="86"/>
      <c r="Q81" s="86"/>
      <c r="R81" s="86"/>
      <c r="S81" s="85"/>
      <c r="T81" s="74"/>
      <c r="U81" s="82"/>
      <c r="V81" s="74"/>
      <c r="W81" s="74"/>
      <c r="X81" s="15"/>
      <c r="Y81" s="15"/>
      <c r="Z81" s="15"/>
      <c r="AA81" s="15"/>
      <c r="AB81" s="85"/>
      <c r="AC81" s="87"/>
      <c r="AD81" s="88"/>
      <c r="AE81" s="88"/>
      <c r="AF81" s="88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</row>
    <row r="82" spans="1:47" ht="18" customHeight="1" x14ac:dyDescent="0.2">
      <c r="A82" s="15"/>
      <c r="B82" s="15"/>
      <c r="C82" s="15"/>
      <c r="D82" s="81"/>
      <c r="E82" s="81"/>
      <c r="F82" s="66"/>
      <c r="G82" s="82"/>
      <c r="H82" s="74"/>
      <c r="I82" s="83"/>
      <c r="J82" s="83"/>
      <c r="K82" s="83"/>
      <c r="L82" s="83"/>
      <c r="M82" s="85"/>
      <c r="N82" s="74"/>
      <c r="O82" s="86"/>
      <c r="P82" s="86"/>
      <c r="Q82" s="86"/>
      <c r="R82" s="86"/>
      <c r="S82" s="85"/>
      <c r="T82" s="74"/>
      <c r="U82" s="82"/>
      <c r="V82" s="74"/>
      <c r="W82" s="74"/>
      <c r="X82" s="15"/>
      <c r="Y82" s="15"/>
      <c r="Z82" s="15"/>
      <c r="AA82" s="15"/>
      <c r="AB82" s="85"/>
      <c r="AC82" s="87"/>
      <c r="AD82" s="88"/>
      <c r="AE82" s="88"/>
      <c r="AF82" s="88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</row>
    <row r="83" spans="1:47" ht="18" customHeight="1" x14ac:dyDescent="0.2">
      <c r="A83" s="15"/>
      <c r="B83" s="15"/>
      <c r="C83" s="15"/>
      <c r="D83" s="81"/>
      <c r="E83" s="81"/>
      <c r="F83" s="66"/>
      <c r="G83" s="82"/>
      <c r="H83" s="74"/>
      <c r="I83" s="83"/>
      <c r="J83" s="83"/>
      <c r="K83" s="83"/>
      <c r="L83" s="83"/>
      <c r="M83" s="85"/>
      <c r="N83" s="74"/>
      <c r="O83" s="86"/>
      <c r="P83" s="86"/>
      <c r="Q83" s="86"/>
      <c r="R83" s="86"/>
      <c r="S83" s="85"/>
      <c r="T83" s="74"/>
      <c r="U83" s="82"/>
      <c r="V83" s="74"/>
      <c r="W83" s="74"/>
      <c r="X83" s="15"/>
      <c r="Y83" s="15"/>
      <c r="Z83" s="15"/>
      <c r="AA83" s="15"/>
      <c r="AB83" s="85"/>
      <c r="AC83" s="87"/>
      <c r="AD83" s="88"/>
      <c r="AE83" s="88"/>
      <c r="AF83" s="88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</row>
    <row r="84" spans="1:47" ht="18" customHeight="1" x14ac:dyDescent="0.2">
      <c r="A84" s="15"/>
      <c r="B84" s="15"/>
      <c r="C84" s="15"/>
      <c r="D84" s="81"/>
      <c r="E84" s="81"/>
      <c r="F84" s="66"/>
      <c r="G84" s="82"/>
      <c r="H84" s="74"/>
      <c r="I84" s="83"/>
      <c r="J84" s="83"/>
      <c r="K84" s="83"/>
      <c r="L84" s="83"/>
      <c r="M84" s="85"/>
      <c r="N84" s="74"/>
      <c r="O84" s="86"/>
      <c r="P84" s="86"/>
      <c r="Q84" s="86"/>
      <c r="R84" s="86"/>
      <c r="S84" s="85"/>
      <c r="T84" s="74"/>
      <c r="U84" s="82"/>
      <c r="V84" s="74"/>
      <c r="W84" s="74"/>
      <c r="X84" s="15"/>
      <c r="Y84" s="15"/>
      <c r="Z84" s="15"/>
      <c r="AA84" s="15"/>
      <c r="AB84" s="85"/>
      <c r="AC84" s="87"/>
      <c r="AD84" s="88"/>
      <c r="AE84" s="88"/>
      <c r="AF84" s="88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</row>
    <row r="85" spans="1:47" ht="18" customHeight="1" x14ac:dyDescent="0.2">
      <c r="A85" s="15"/>
      <c r="B85" s="15"/>
      <c r="C85" s="15"/>
      <c r="D85" s="81"/>
      <c r="E85" s="81"/>
      <c r="F85" s="66"/>
      <c r="G85" s="82"/>
      <c r="H85" s="74"/>
      <c r="I85" s="83"/>
      <c r="J85" s="83"/>
      <c r="K85" s="83"/>
      <c r="L85" s="83"/>
      <c r="M85" s="85"/>
      <c r="N85" s="74"/>
      <c r="O85" s="86"/>
      <c r="P85" s="86"/>
      <c r="Q85" s="86"/>
      <c r="R85" s="86"/>
      <c r="S85" s="85"/>
      <c r="T85" s="74"/>
      <c r="U85" s="82"/>
      <c r="V85" s="74"/>
      <c r="W85" s="74"/>
      <c r="X85" s="15"/>
      <c r="Y85" s="15"/>
      <c r="Z85" s="15"/>
      <c r="AA85" s="15"/>
      <c r="AB85" s="85"/>
      <c r="AC85" s="87"/>
      <c r="AD85" s="88"/>
      <c r="AE85" s="88"/>
      <c r="AF85" s="88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</row>
    <row r="86" spans="1:47" ht="18" customHeight="1" x14ac:dyDescent="0.2">
      <c r="A86" s="15"/>
      <c r="B86" s="15"/>
      <c r="C86" s="15"/>
      <c r="D86" s="81"/>
      <c r="E86" s="81"/>
      <c r="F86" s="66"/>
      <c r="G86" s="82"/>
      <c r="H86" s="74"/>
      <c r="I86" s="83"/>
      <c r="J86" s="83"/>
      <c r="K86" s="83"/>
      <c r="L86" s="83"/>
      <c r="M86" s="85"/>
      <c r="N86" s="74"/>
      <c r="O86" s="86"/>
      <c r="P86" s="86"/>
      <c r="Q86" s="86"/>
      <c r="R86" s="86"/>
      <c r="S86" s="85"/>
      <c r="T86" s="74"/>
      <c r="U86" s="82"/>
      <c r="V86" s="74"/>
      <c r="W86" s="74"/>
      <c r="X86" s="15"/>
      <c r="Y86" s="15"/>
      <c r="Z86" s="15"/>
      <c r="AA86" s="15"/>
      <c r="AB86" s="85"/>
      <c r="AC86" s="87"/>
      <c r="AD86" s="88"/>
      <c r="AE86" s="88"/>
      <c r="AF86" s="88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</row>
    <row r="87" spans="1:47" ht="18" customHeight="1" x14ac:dyDescent="0.2">
      <c r="A87" s="15"/>
      <c r="B87" s="15"/>
      <c r="C87" s="15"/>
      <c r="D87" s="81"/>
      <c r="E87" s="81"/>
      <c r="F87" s="66"/>
      <c r="G87" s="82"/>
      <c r="H87" s="74"/>
      <c r="I87" s="83"/>
      <c r="J87" s="83"/>
      <c r="K87" s="83"/>
      <c r="L87" s="83"/>
      <c r="M87" s="85"/>
      <c r="N87" s="74"/>
      <c r="O87" s="86"/>
      <c r="P87" s="86"/>
      <c r="Q87" s="86"/>
      <c r="R87" s="86"/>
      <c r="S87" s="85"/>
      <c r="T87" s="74"/>
      <c r="U87" s="82"/>
      <c r="V87" s="74"/>
      <c r="W87" s="74"/>
      <c r="X87" s="15"/>
      <c r="Y87" s="15"/>
      <c r="Z87" s="15"/>
      <c r="AA87" s="15"/>
      <c r="AB87" s="85"/>
      <c r="AC87" s="87"/>
      <c r="AD87" s="88"/>
      <c r="AE87" s="88"/>
      <c r="AF87" s="88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</row>
    <row r="88" spans="1:47" ht="18" customHeight="1" x14ac:dyDescent="0.2">
      <c r="A88" s="15"/>
      <c r="B88" s="15"/>
      <c r="C88" s="15"/>
      <c r="D88" s="81"/>
      <c r="E88" s="81"/>
      <c r="F88" s="66"/>
      <c r="G88" s="82"/>
      <c r="H88" s="74"/>
      <c r="I88" s="83"/>
      <c r="J88" s="83"/>
      <c r="K88" s="83"/>
      <c r="L88" s="83"/>
      <c r="M88" s="85"/>
      <c r="N88" s="74"/>
      <c r="O88" s="86"/>
      <c r="P88" s="86"/>
      <c r="Q88" s="86"/>
      <c r="R88" s="86"/>
      <c r="S88" s="85"/>
      <c r="T88" s="74"/>
      <c r="U88" s="82"/>
      <c r="V88" s="74"/>
      <c r="W88" s="74"/>
      <c r="X88" s="15"/>
      <c r="Y88" s="15"/>
      <c r="Z88" s="15"/>
      <c r="AA88" s="15"/>
      <c r="AB88" s="85"/>
      <c r="AC88" s="87"/>
      <c r="AD88" s="88"/>
      <c r="AE88" s="88"/>
      <c r="AF88" s="88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</row>
    <row r="89" spans="1:47" ht="18" customHeight="1" x14ac:dyDescent="0.2">
      <c r="A89" s="15"/>
      <c r="B89" s="15"/>
      <c r="C89" s="15"/>
      <c r="D89" s="81"/>
      <c r="E89" s="81"/>
      <c r="F89" s="66"/>
      <c r="G89" s="82"/>
      <c r="H89" s="74"/>
      <c r="I89" s="83"/>
      <c r="J89" s="83"/>
      <c r="K89" s="83"/>
      <c r="L89" s="83"/>
      <c r="M89" s="85"/>
      <c r="N89" s="74"/>
      <c r="O89" s="86"/>
      <c r="P89" s="86"/>
      <c r="Q89" s="86"/>
      <c r="R89" s="86"/>
      <c r="S89" s="85"/>
      <c r="T89" s="74"/>
      <c r="U89" s="82"/>
      <c r="V89" s="74"/>
      <c r="W89" s="74"/>
      <c r="X89" s="15"/>
      <c r="Y89" s="15"/>
      <c r="Z89" s="15"/>
      <c r="AA89" s="15"/>
      <c r="AB89" s="85"/>
      <c r="AC89" s="87"/>
      <c r="AD89" s="88"/>
      <c r="AE89" s="88"/>
      <c r="AF89" s="88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</row>
    <row r="90" spans="1:47" ht="18" customHeight="1" x14ac:dyDescent="0.2">
      <c r="A90" s="15"/>
      <c r="B90" s="15"/>
      <c r="C90" s="15"/>
      <c r="D90" s="81"/>
      <c r="E90" s="81"/>
      <c r="F90" s="66"/>
      <c r="G90" s="82"/>
      <c r="H90" s="74"/>
      <c r="I90" s="83"/>
      <c r="J90" s="83"/>
      <c r="K90" s="83"/>
      <c r="L90" s="83"/>
      <c r="M90" s="85"/>
      <c r="N90" s="74"/>
      <c r="O90" s="86"/>
      <c r="P90" s="86"/>
      <c r="Q90" s="86"/>
      <c r="R90" s="86"/>
      <c r="S90" s="85"/>
      <c r="T90" s="74"/>
      <c r="U90" s="82"/>
      <c r="V90" s="74"/>
      <c r="W90" s="74"/>
      <c r="X90" s="15"/>
      <c r="Y90" s="15"/>
      <c r="Z90" s="15"/>
      <c r="AA90" s="15"/>
      <c r="AB90" s="85"/>
      <c r="AC90" s="87"/>
      <c r="AD90" s="88"/>
      <c r="AE90" s="88"/>
      <c r="AF90" s="88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</row>
    <row r="91" spans="1:47" ht="18" customHeight="1" x14ac:dyDescent="0.2">
      <c r="A91" s="15"/>
      <c r="B91" s="15"/>
      <c r="C91" s="15"/>
      <c r="D91" s="81"/>
      <c r="E91" s="81"/>
      <c r="F91" s="66"/>
      <c r="G91" s="82"/>
      <c r="H91" s="74"/>
      <c r="I91" s="83"/>
      <c r="J91" s="83"/>
      <c r="K91" s="83"/>
      <c r="L91" s="83"/>
      <c r="M91" s="85"/>
      <c r="N91" s="74"/>
      <c r="O91" s="86"/>
      <c r="P91" s="86"/>
      <c r="Q91" s="86"/>
      <c r="R91" s="86"/>
      <c r="S91" s="85"/>
      <c r="T91" s="74"/>
      <c r="U91" s="82"/>
      <c r="V91" s="74"/>
      <c r="W91" s="74"/>
      <c r="X91" s="15"/>
      <c r="Y91" s="15"/>
      <c r="Z91" s="15"/>
      <c r="AA91" s="15"/>
      <c r="AB91" s="85"/>
      <c r="AC91" s="87"/>
      <c r="AD91" s="88"/>
      <c r="AE91" s="88"/>
      <c r="AF91" s="88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</row>
    <row r="92" spans="1:47" ht="18" customHeight="1" x14ac:dyDescent="0.2">
      <c r="A92" s="15"/>
      <c r="B92" s="15"/>
      <c r="C92" s="15"/>
      <c r="D92" s="81"/>
      <c r="E92" s="81"/>
      <c r="F92" s="66"/>
      <c r="G92" s="82"/>
      <c r="H92" s="74"/>
      <c r="I92" s="83"/>
      <c r="J92" s="83"/>
      <c r="K92" s="83"/>
      <c r="L92" s="83"/>
      <c r="M92" s="85"/>
      <c r="N92" s="74"/>
      <c r="O92" s="86"/>
      <c r="P92" s="86"/>
      <c r="Q92" s="86"/>
      <c r="R92" s="86"/>
      <c r="S92" s="85"/>
      <c r="T92" s="74"/>
      <c r="U92" s="82"/>
      <c r="V92" s="74"/>
      <c r="W92" s="74"/>
      <c r="X92" s="15"/>
      <c r="Y92" s="15"/>
      <c r="Z92" s="15"/>
      <c r="AA92" s="15"/>
      <c r="AB92" s="85"/>
      <c r="AC92" s="87"/>
      <c r="AD92" s="88"/>
      <c r="AE92" s="88"/>
      <c r="AF92" s="88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</row>
    <row r="93" spans="1:47" ht="18" customHeight="1" x14ac:dyDescent="0.2">
      <c r="A93" s="15"/>
      <c r="B93" s="15"/>
      <c r="C93" s="15"/>
      <c r="D93" s="81"/>
      <c r="E93" s="81"/>
      <c r="F93" s="66"/>
      <c r="G93" s="82"/>
      <c r="H93" s="74"/>
      <c r="I93" s="83"/>
      <c r="J93" s="83"/>
      <c r="K93" s="83"/>
      <c r="L93" s="83"/>
      <c r="M93" s="85"/>
      <c r="N93" s="74"/>
      <c r="O93" s="86"/>
      <c r="P93" s="86"/>
      <c r="Q93" s="86"/>
      <c r="R93" s="86"/>
      <c r="S93" s="85"/>
      <c r="T93" s="74"/>
      <c r="U93" s="82"/>
      <c r="V93" s="74"/>
      <c r="W93" s="74"/>
      <c r="X93" s="15"/>
      <c r="Y93" s="15"/>
      <c r="Z93" s="15"/>
      <c r="AA93" s="15"/>
      <c r="AB93" s="85"/>
      <c r="AC93" s="87"/>
      <c r="AD93" s="88"/>
      <c r="AE93" s="88"/>
      <c r="AF93" s="88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</row>
    <row r="94" spans="1:47" ht="18" customHeight="1" x14ac:dyDescent="0.2">
      <c r="A94" s="15"/>
      <c r="B94" s="15"/>
      <c r="C94" s="15"/>
      <c r="D94" s="81"/>
      <c r="E94" s="81"/>
      <c r="F94" s="66"/>
      <c r="G94" s="82"/>
      <c r="H94" s="74"/>
      <c r="I94" s="83"/>
      <c r="J94" s="83"/>
      <c r="K94" s="83"/>
      <c r="L94" s="83"/>
      <c r="M94" s="85"/>
      <c r="N94" s="74"/>
      <c r="O94" s="86"/>
      <c r="P94" s="86"/>
      <c r="Q94" s="86"/>
      <c r="R94" s="86"/>
      <c r="S94" s="85"/>
      <c r="T94" s="74"/>
      <c r="U94" s="82"/>
      <c r="V94" s="74"/>
      <c r="W94" s="74"/>
      <c r="X94" s="15"/>
      <c r="Y94" s="15"/>
      <c r="Z94" s="15"/>
      <c r="AA94" s="15"/>
      <c r="AB94" s="85"/>
      <c r="AC94" s="87"/>
      <c r="AD94" s="88"/>
      <c r="AE94" s="88"/>
      <c r="AF94" s="88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</row>
    <row r="95" spans="1:47" ht="18" customHeight="1" x14ac:dyDescent="0.2">
      <c r="A95" s="15"/>
      <c r="B95" s="15"/>
      <c r="C95" s="15"/>
      <c r="D95" s="81"/>
      <c r="E95" s="81"/>
      <c r="F95" s="66"/>
      <c r="G95" s="82"/>
      <c r="H95" s="74"/>
      <c r="I95" s="83"/>
      <c r="J95" s="83"/>
      <c r="K95" s="83"/>
      <c r="L95" s="83"/>
      <c r="M95" s="85"/>
      <c r="N95" s="74"/>
      <c r="O95" s="86"/>
      <c r="P95" s="86"/>
      <c r="Q95" s="86"/>
      <c r="R95" s="86"/>
      <c r="S95" s="85"/>
      <c r="T95" s="74"/>
      <c r="U95" s="82"/>
      <c r="V95" s="74"/>
      <c r="W95" s="74"/>
      <c r="X95" s="15"/>
      <c r="Y95" s="15"/>
      <c r="Z95" s="15"/>
      <c r="AA95" s="15"/>
      <c r="AB95" s="85"/>
      <c r="AC95" s="87"/>
      <c r="AD95" s="88"/>
      <c r="AE95" s="88"/>
      <c r="AF95" s="88"/>
      <c r="AH95" s="6"/>
      <c r="AI95" s="6"/>
      <c r="AJ95" s="6"/>
      <c r="AK95" s="6"/>
      <c r="AL95" s="6"/>
      <c r="AM95" s="6"/>
      <c r="AN95" s="6"/>
      <c r="AO95" s="6"/>
      <c r="AP95" s="6"/>
      <c r="AQ95" s="6"/>
      <c r="AR95" s="6"/>
      <c r="AS95" s="6"/>
      <c r="AT95" s="6"/>
      <c r="AU95" s="6"/>
    </row>
    <row r="96" spans="1:47" ht="18" customHeight="1" x14ac:dyDescent="0.2">
      <c r="A96" s="15"/>
      <c r="B96" s="15"/>
      <c r="C96" s="15"/>
      <c r="D96" s="81"/>
      <c r="E96" s="81"/>
      <c r="F96" s="66"/>
      <c r="G96" s="82"/>
      <c r="H96" s="74"/>
      <c r="I96" s="83"/>
      <c r="J96" s="83"/>
      <c r="K96" s="83"/>
      <c r="L96" s="83"/>
      <c r="M96" s="85"/>
      <c r="N96" s="74"/>
      <c r="O96" s="86"/>
      <c r="P96" s="86"/>
      <c r="Q96" s="86"/>
      <c r="R96" s="86"/>
      <c r="S96" s="85"/>
      <c r="T96" s="74"/>
      <c r="U96" s="82"/>
      <c r="V96" s="74"/>
      <c r="W96" s="74"/>
      <c r="X96" s="15"/>
      <c r="Y96" s="15"/>
      <c r="Z96" s="15"/>
      <c r="AA96" s="15"/>
      <c r="AB96" s="85"/>
      <c r="AC96" s="87"/>
      <c r="AD96" s="88"/>
      <c r="AE96" s="88"/>
      <c r="AF96" s="88"/>
      <c r="AH96" s="6"/>
      <c r="AI96" s="6"/>
      <c r="AJ96" s="6"/>
      <c r="AK96" s="6"/>
      <c r="AL96" s="6"/>
      <c r="AM96" s="6"/>
      <c r="AN96" s="6"/>
      <c r="AO96" s="6"/>
      <c r="AP96" s="6"/>
      <c r="AQ96" s="6"/>
      <c r="AR96" s="6"/>
      <c r="AS96" s="6"/>
      <c r="AT96" s="6"/>
      <c r="AU96" s="6"/>
    </row>
    <row r="97" spans="1:47" ht="18" customHeight="1" x14ac:dyDescent="0.2">
      <c r="A97" s="15"/>
      <c r="B97" s="15"/>
      <c r="C97" s="15"/>
      <c r="D97" s="81"/>
      <c r="E97" s="81"/>
      <c r="F97" s="66"/>
      <c r="G97" s="82"/>
      <c r="H97" s="74"/>
      <c r="I97" s="83"/>
      <c r="J97" s="83"/>
      <c r="K97" s="83"/>
      <c r="L97" s="83"/>
      <c r="M97" s="85"/>
      <c r="N97" s="74"/>
      <c r="O97" s="86"/>
      <c r="P97" s="86"/>
      <c r="Q97" s="86"/>
      <c r="R97" s="86"/>
      <c r="S97" s="85"/>
      <c r="T97" s="74"/>
      <c r="U97" s="82"/>
      <c r="V97" s="74"/>
      <c r="W97" s="74"/>
      <c r="X97" s="15"/>
      <c r="Y97" s="15"/>
      <c r="Z97" s="15"/>
      <c r="AA97" s="15"/>
      <c r="AB97" s="85"/>
      <c r="AC97" s="87"/>
      <c r="AD97" s="88"/>
      <c r="AE97" s="88"/>
      <c r="AF97" s="88"/>
      <c r="AH97" s="6"/>
      <c r="AI97" s="6"/>
      <c r="AJ97" s="6"/>
      <c r="AK97" s="6"/>
      <c r="AL97" s="6"/>
      <c r="AM97" s="6"/>
      <c r="AN97" s="6"/>
      <c r="AO97" s="6"/>
      <c r="AP97" s="6"/>
      <c r="AQ97" s="6"/>
      <c r="AR97" s="6"/>
      <c r="AS97" s="6"/>
      <c r="AT97" s="6"/>
      <c r="AU97" s="6"/>
    </row>
    <row r="98" spans="1:47" ht="18" customHeight="1" x14ac:dyDescent="0.2">
      <c r="A98" s="15"/>
      <c r="B98" s="15"/>
      <c r="C98" s="15"/>
      <c r="D98" s="81"/>
      <c r="E98" s="81"/>
      <c r="F98" s="66"/>
      <c r="G98" s="82"/>
      <c r="H98" s="74"/>
      <c r="I98" s="83"/>
      <c r="J98" s="83"/>
      <c r="K98" s="83"/>
      <c r="L98" s="83"/>
      <c r="M98" s="85"/>
      <c r="N98" s="74"/>
      <c r="O98" s="86"/>
      <c r="P98" s="86"/>
      <c r="Q98" s="86"/>
      <c r="R98" s="86"/>
      <c r="S98" s="85"/>
      <c r="T98" s="74"/>
      <c r="U98" s="82"/>
      <c r="V98" s="74"/>
      <c r="W98" s="74"/>
      <c r="X98" s="15"/>
      <c r="Y98" s="15"/>
      <c r="Z98" s="15"/>
      <c r="AA98" s="15"/>
      <c r="AB98" s="85"/>
      <c r="AC98" s="87"/>
      <c r="AD98" s="88"/>
      <c r="AE98" s="88"/>
      <c r="AF98" s="88"/>
      <c r="AH98" s="6"/>
      <c r="AI98" s="6"/>
      <c r="AJ98" s="6"/>
      <c r="AK98" s="6"/>
      <c r="AL98" s="6"/>
      <c r="AM98" s="6"/>
      <c r="AN98" s="6"/>
      <c r="AO98" s="6"/>
      <c r="AP98" s="6"/>
      <c r="AQ98" s="6"/>
      <c r="AR98" s="6"/>
      <c r="AS98" s="6"/>
      <c r="AT98" s="6"/>
      <c r="AU98" s="6"/>
    </row>
    <row r="99" spans="1:47" ht="18" customHeight="1" x14ac:dyDescent="0.2">
      <c r="A99" s="15"/>
      <c r="B99" s="15"/>
      <c r="C99" s="15"/>
      <c r="D99" s="81"/>
      <c r="E99" s="81"/>
      <c r="F99" s="66"/>
      <c r="G99" s="82"/>
      <c r="H99" s="74"/>
      <c r="I99" s="83"/>
      <c r="J99" s="83"/>
      <c r="K99" s="83"/>
      <c r="L99" s="83"/>
      <c r="M99" s="85"/>
      <c r="N99" s="74"/>
      <c r="O99" s="86"/>
      <c r="P99" s="86"/>
      <c r="Q99" s="86"/>
      <c r="R99" s="86"/>
      <c r="S99" s="85"/>
      <c r="T99" s="74"/>
      <c r="U99" s="82"/>
      <c r="V99" s="74"/>
      <c r="W99" s="74"/>
      <c r="X99" s="15"/>
      <c r="Y99" s="15"/>
      <c r="Z99" s="15"/>
      <c r="AA99" s="15"/>
      <c r="AB99" s="85"/>
      <c r="AC99" s="87"/>
      <c r="AD99" s="88"/>
      <c r="AE99" s="88"/>
      <c r="AF99" s="88"/>
      <c r="AH99" s="6"/>
      <c r="AI99" s="6"/>
      <c r="AJ99" s="6"/>
      <c r="AK99" s="6"/>
      <c r="AL99" s="6"/>
      <c r="AM99" s="6"/>
      <c r="AN99" s="6"/>
      <c r="AO99" s="6"/>
      <c r="AP99" s="6"/>
      <c r="AQ99" s="6"/>
      <c r="AR99" s="6"/>
      <c r="AS99" s="6"/>
      <c r="AT99" s="6"/>
      <c r="AU99" s="6"/>
    </row>
    <row r="100" spans="1:47" ht="18" customHeight="1" x14ac:dyDescent="0.2">
      <c r="A100" s="15"/>
      <c r="B100" s="15"/>
      <c r="C100" s="15"/>
      <c r="D100" s="81"/>
      <c r="E100" s="81"/>
      <c r="F100" s="66"/>
      <c r="G100" s="82"/>
      <c r="H100" s="74"/>
      <c r="I100" s="83"/>
      <c r="J100" s="83"/>
      <c r="K100" s="83"/>
      <c r="L100" s="83"/>
      <c r="M100" s="85"/>
      <c r="N100" s="74"/>
      <c r="O100" s="86"/>
      <c r="P100" s="86"/>
      <c r="Q100" s="86"/>
      <c r="R100" s="86"/>
      <c r="S100" s="85"/>
      <c r="T100" s="74"/>
      <c r="U100" s="82"/>
      <c r="V100" s="74"/>
      <c r="W100" s="74"/>
      <c r="X100" s="15"/>
      <c r="Y100" s="15"/>
      <c r="Z100" s="15"/>
      <c r="AA100" s="15"/>
      <c r="AB100" s="85"/>
      <c r="AC100" s="87"/>
      <c r="AD100" s="88"/>
      <c r="AE100" s="88"/>
      <c r="AF100" s="88"/>
      <c r="AH100" s="6"/>
      <c r="AI100" s="6"/>
      <c r="AJ100" s="6"/>
      <c r="AK100" s="6"/>
      <c r="AL100" s="6"/>
      <c r="AM100" s="6"/>
      <c r="AN100" s="6"/>
      <c r="AO100" s="6"/>
      <c r="AP100" s="6"/>
      <c r="AQ100" s="6"/>
      <c r="AR100" s="6"/>
      <c r="AS100" s="6"/>
      <c r="AT100" s="6"/>
      <c r="AU100" s="6"/>
    </row>
    <row r="101" spans="1:47" ht="18" customHeight="1" x14ac:dyDescent="0.2">
      <c r="A101" s="15"/>
      <c r="B101" s="15"/>
      <c r="C101" s="15"/>
      <c r="D101" s="81"/>
      <c r="E101" s="81"/>
      <c r="F101" s="66"/>
      <c r="G101" s="82"/>
      <c r="H101" s="74"/>
      <c r="I101" s="83"/>
      <c r="J101" s="83"/>
      <c r="K101" s="83"/>
      <c r="L101" s="83"/>
      <c r="M101" s="85"/>
      <c r="N101" s="74"/>
      <c r="O101" s="86"/>
      <c r="P101" s="86"/>
      <c r="Q101" s="86"/>
      <c r="R101" s="86"/>
      <c r="S101" s="85"/>
      <c r="T101" s="74"/>
      <c r="U101" s="82"/>
      <c r="V101" s="74"/>
      <c r="W101" s="74"/>
      <c r="X101" s="15"/>
      <c r="Y101" s="15"/>
      <c r="Z101" s="15"/>
      <c r="AA101" s="15"/>
      <c r="AB101" s="85"/>
      <c r="AC101" s="87"/>
      <c r="AD101" s="88"/>
      <c r="AE101" s="88"/>
      <c r="AF101" s="88"/>
      <c r="AH101" s="6"/>
      <c r="AI101" s="6"/>
      <c r="AJ101" s="6"/>
      <c r="AK101" s="6"/>
      <c r="AL101" s="6"/>
      <c r="AM101" s="6"/>
      <c r="AN101" s="6"/>
      <c r="AO101" s="6"/>
      <c r="AP101" s="6"/>
      <c r="AQ101" s="6"/>
      <c r="AR101" s="6"/>
      <c r="AS101" s="6"/>
      <c r="AT101" s="6"/>
      <c r="AU101" s="6"/>
    </row>
    <row r="102" spans="1:47" ht="18" customHeight="1" x14ac:dyDescent="0.2">
      <c r="A102" s="15"/>
      <c r="B102" s="15"/>
      <c r="C102" s="15"/>
      <c r="D102" s="81"/>
      <c r="E102" s="81"/>
      <c r="F102" s="66"/>
      <c r="G102" s="82"/>
      <c r="H102" s="74"/>
      <c r="I102" s="83"/>
      <c r="J102" s="83"/>
      <c r="K102" s="83"/>
      <c r="L102" s="83"/>
      <c r="M102" s="85"/>
      <c r="N102" s="74"/>
      <c r="O102" s="86"/>
      <c r="P102" s="86"/>
      <c r="Q102" s="86"/>
      <c r="R102" s="86"/>
      <c r="S102" s="85"/>
      <c r="T102" s="74"/>
      <c r="U102" s="82"/>
      <c r="V102" s="74"/>
      <c r="W102" s="74"/>
      <c r="X102" s="15"/>
      <c r="Y102" s="15"/>
      <c r="Z102" s="15"/>
      <c r="AA102" s="15"/>
      <c r="AB102" s="85"/>
      <c r="AC102" s="87"/>
      <c r="AD102" s="88"/>
      <c r="AE102" s="88"/>
      <c r="AF102" s="88"/>
      <c r="AH102" s="6"/>
      <c r="AI102" s="6"/>
      <c r="AJ102" s="6"/>
      <c r="AK102" s="6"/>
      <c r="AL102" s="6"/>
      <c r="AM102" s="6"/>
      <c r="AN102" s="6"/>
      <c r="AO102" s="6"/>
      <c r="AP102" s="6"/>
      <c r="AQ102" s="6"/>
      <c r="AR102" s="6"/>
      <c r="AS102" s="6"/>
      <c r="AT102" s="6"/>
      <c r="AU102" s="6"/>
    </row>
    <row r="103" spans="1:47" ht="18" customHeight="1" x14ac:dyDescent="0.2">
      <c r="A103" s="15"/>
      <c r="B103" s="15"/>
      <c r="C103" s="15"/>
      <c r="D103" s="81"/>
      <c r="E103" s="81"/>
      <c r="F103" s="66"/>
      <c r="G103" s="82"/>
      <c r="H103" s="74"/>
      <c r="I103" s="83"/>
      <c r="J103" s="83"/>
      <c r="K103" s="83"/>
      <c r="L103" s="83"/>
      <c r="M103" s="85"/>
      <c r="N103" s="74"/>
      <c r="O103" s="86"/>
      <c r="P103" s="86"/>
      <c r="Q103" s="86"/>
      <c r="R103" s="86"/>
      <c r="S103" s="85"/>
      <c r="T103" s="74"/>
      <c r="U103" s="82"/>
      <c r="V103" s="74"/>
      <c r="W103" s="74"/>
      <c r="X103" s="15"/>
      <c r="Y103" s="15"/>
      <c r="Z103" s="15"/>
      <c r="AA103" s="15"/>
      <c r="AB103" s="85"/>
      <c r="AC103" s="87"/>
      <c r="AD103" s="88"/>
      <c r="AE103" s="88"/>
      <c r="AF103" s="88"/>
      <c r="AH103" s="6"/>
      <c r="AI103" s="6"/>
      <c r="AJ103" s="6"/>
      <c r="AK103" s="6"/>
      <c r="AL103" s="6"/>
      <c r="AM103" s="6"/>
      <c r="AN103" s="6"/>
      <c r="AO103" s="6"/>
      <c r="AP103" s="6"/>
      <c r="AQ103" s="6"/>
      <c r="AR103" s="6"/>
      <c r="AS103" s="6"/>
      <c r="AT103" s="6"/>
      <c r="AU103" s="6"/>
    </row>
    <row r="104" spans="1:47" ht="18" customHeight="1" x14ac:dyDescent="0.2">
      <c r="A104" s="15"/>
      <c r="B104" s="15"/>
      <c r="C104" s="15"/>
      <c r="D104" s="81"/>
      <c r="E104" s="81"/>
      <c r="F104" s="66"/>
      <c r="G104" s="82"/>
      <c r="H104" s="74"/>
      <c r="I104" s="83"/>
      <c r="J104" s="83"/>
      <c r="K104" s="83"/>
      <c r="L104" s="83"/>
      <c r="M104" s="85"/>
      <c r="N104" s="74"/>
      <c r="O104" s="86"/>
      <c r="P104" s="86"/>
      <c r="Q104" s="86"/>
      <c r="R104" s="86"/>
      <c r="S104" s="85"/>
      <c r="T104" s="74"/>
      <c r="U104" s="82"/>
      <c r="V104" s="74"/>
      <c r="W104" s="74"/>
      <c r="X104" s="15"/>
      <c r="Y104" s="15"/>
      <c r="Z104" s="15"/>
      <c r="AA104" s="15"/>
      <c r="AB104" s="85"/>
      <c r="AC104" s="87"/>
      <c r="AD104" s="88"/>
      <c r="AE104" s="88"/>
      <c r="AF104" s="88"/>
      <c r="AH104" s="6"/>
      <c r="AI104" s="6"/>
      <c r="AJ104" s="6"/>
      <c r="AK104" s="6"/>
      <c r="AL104" s="6"/>
      <c r="AM104" s="6"/>
      <c r="AN104" s="6"/>
      <c r="AO104" s="6"/>
      <c r="AP104" s="6"/>
      <c r="AQ104" s="6"/>
      <c r="AR104" s="6"/>
      <c r="AS104" s="6"/>
      <c r="AT104" s="6"/>
      <c r="AU104" s="6"/>
    </row>
    <row r="105" spans="1:47" ht="18" customHeight="1" x14ac:dyDescent="0.2">
      <c r="A105" s="15"/>
      <c r="B105" s="15"/>
      <c r="C105" s="15"/>
      <c r="D105" s="81"/>
      <c r="E105" s="81"/>
      <c r="F105" s="66"/>
      <c r="G105" s="82"/>
      <c r="H105" s="74"/>
      <c r="I105" s="83"/>
      <c r="J105" s="83"/>
      <c r="K105" s="83"/>
      <c r="L105" s="83"/>
      <c r="M105" s="85"/>
      <c r="N105" s="74"/>
      <c r="O105" s="86"/>
      <c r="P105" s="86"/>
      <c r="Q105" s="86"/>
      <c r="R105" s="86"/>
      <c r="S105" s="85"/>
      <c r="T105" s="74"/>
      <c r="U105" s="82"/>
      <c r="V105" s="74"/>
      <c r="W105" s="74"/>
      <c r="X105" s="15"/>
      <c r="Y105" s="15"/>
      <c r="Z105" s="15"/>
      <c r="AA105" s="15"/>
      <c r="AB105" s="85"/>
      <c r="AC105" s="87"/>
      <c r="AD105" s="88"/>
      <c r="AE105" s="88"/>
      <c r="AF105" s="88"/>
      <c r="AH105" s="6"/>
      <c r="AI105" s="6"/>
      <c r="AJ105" s="6"/>
      <c r="AK105" s="6"/>
      <c r="AL105" s="6"/>
      <c r="AM105" s="6"/>
      <c r="AN105" s="6"/>
      <c r="AO105" s="6"/>
      <c r="AP105" s="6"/>
      <c r="AQ105" s="6"/>
      <c r="AR105" s="6"/>
      <c r="AS105" s="6"/>
      <c r="AT105" s="6"/>
      <c r="AU105" s="6"/>
    </row>
    <row r="106" spans="1:47" ht="18" customHeight="1" x14ac:dyDescent="0.2">
      <c r="A106" s="15"/>
      <c r="B106" s="15"/>
      <c r="C106" s="15"/>
      <c r="D106" s="81"/>
      <c r="E106" s="81"/>
      <c r="F106" s="66"/>
      <c r="G106" s="82"/>
      <c r="H106" s="74"/>
      <c r="I106" s="83"/>
      <c r="J106" s="83"/>
      <c r="K106" s="83"/>
      <c r="L106" s="83"/>
      <c r="M106" s="85"/>
      <c r="N106" s="74"/>
      <c r="O106" s="86"/>
      <c r="P106" s="86"/>
      <c r="Q106" s="86"/>
      <c r="R106" s="86"/>
      <c r="S106" s="85"/>
      <c r="T106" s="74"/>
      <c r="U106" s="82"/>
      <c r="V106" s="74"/>
      <c r="W106" s="74"/>
      <c r="X106" s="15"/>
      <c r="Y106" s="15"/>
      <c r="Z106" s="15"/>
      <c r="AA106" s="15"/>
      <c r="AB106" s="85"/>
      <c r="AC106" s="87"/>
      <c r="AD106" s="88"/>
      <c r="AE106" s="88"/>
      <c r="AF106" s="88"/>
      <c r="AH106" s="6"/>
      <c r="AI106" s="6"/>
      <c r="AJ106" s="6"/>
      <c r="AK106" s="6"/>
      <c r="AL106" s="6"/>
      <c r="AM106" s="6"/>
      <c r="AN106" s="6"/>
      <c r="AO106" s="6"/>
      <c r="AP106" s="6"/>
      <c r="AQ106" s="6"/>
      <c r="AR106" s="6"/>
      <c r="AS106" s="6"/>
      <c r="AT106" s="6"/>
      <c r="AU106" s="6"/>
    </row>
    <row r="107" spans="1:47" ht="18" customHeight="1" x14ac:dyDescent="0.2">
      <c r="A107" s="15"/>
      <c r="B107" s="15"/>
      <c r="C107" s="15"/>
      <c r="D107" s="81"/>
      <c r="E107" s="81"/>
      <c r="F107" s="66"/>
      <c r="G107" s="82"/>
      <c r="H107" s="74"/>
      <c r="I107" s="83"/>
      <c r="J107" s="83"/>
      <c r="K107" s="83"/>
      <c r="L107" s="83"/>
      <c r="M107" s="85"/>
      <c r="N107" s="74"/>
      <c r="O107" s="86"/>
      <c r="P107" s="86"/>
      <c r="Q107" s="86"/>
      <c r="R107" s="86"/>
      <c r="S107" s="85"/>
      <c r="T107" s="74"/>
      <c r="U107" s="82"/>
      <c r="V107" s="74"/>
      <c r="W107" s="74"/>
      <c r="X107" s="15"/>
      <c r="Y107" s="15"/>
      <c r="Z107" s="15"/>
      <c r="AA107" s="15"/>
      <c r="AB107" s="85"/>
      <c r="AC107" s="87"/>
      <c r="AD107" s="88"/>
      <c r="AE107" s="88"/>
      <c r="AF107" s="88"/>
      <c r="AH107" s="6"/>
      <c r="AI107" s="6"/>
      <c r="AJ107" s="6"/>
      <c r="AK107" s="6"/>
      <c r="AL107" s="6"/>
      <c r="AM107" s="6"/>
      <c r="AN107" s="6"/>
      <c r="AO107" s="6"/>
      <c r="AP107" s="6"/>
      <c r="AQ107" s="6"/>
      <c r="AR107" s="6"/>
      <c r="AS107" s="6"/>
      <c r="AT107" s="6"/>
      <c r="AU107" s="6"/>
    </row>
    <row r="108" spans="1:47" ht="18" customHeight="1" x14ac:dyDescent="0.2">
      <c r="A108" s="15"/>
      <c r="B108" s="15"/>
      <c r="C108" s="15"/>
      <c r="D108" s="81"/>
      <c r="E108" s="81"/>
      <c r="F108" s="66"/>
      <c r="G108" s="82"/>
      <c r="H108" s="74"/>
      <c r="I108" s="83"/>
      <c r="J108" s="83"/>
      <c r="K108" s="83"/>
      <c r="L108" s="83"/>
      <c r="M108" s="85"/>
      <c r="N108" s="74"/>
      <c r="O108" s="86"/>
      <c r="P108" s="86"/>
      <c r="Q108" s="86"/>
      <c r="R108" s="86"/>
      <c r="S108" s="85"/>
      <c r="T108" s="74"/>
      <c r="U108" s="82"/>
      <c r="V108" s="74"/>
      <c r="W108" s="74"/>
      <c r="X108" s="15"/>
      <c r="Y108" s="15"/>
      <c r="Z108" s="15"/>
      <c r="AA108" s="15"/>
      <c r="AB108" s="85"/>
      <c r="AC108" s="87"/>
      <c r="AD108" s="88"/>
      <c r="AE108" s="88"/>
      <c r="AF108" s="88"/>
      <c r="AH108" s="6"/>
      <c r="AI108" s="6"/>
      <c r="AJ108" s="6"/>
      <c r="AK108" s="6"/>
      <c r="AL108" s="6"/>
      <c r="AM108" s="6"/>
      <c r="AN108" s="6"/>
      <c r="AO108" s="6"/>
      <c r="AP108" s="6"/>
      <c r="AQ108" s="6"/>
      <c r="AR108" s="6"/>
      <c r="AS108" s="6"/>
      <c r="AT108" s="6"/>
      <c r="AU108" s="6"/>
    </row>
    <row r="109" spans="1:47" ht="18" customHeight="1" x14ac:dyDescent="0.2">
      <c r="A109" s="15"/>
      <c r="B109" s="15"/>
      <c r="C109" s="15"/>
      <c r="D109" s="81"/>
      <c r="E109" s="81"/>
      <c r="F109" s="66"/>
      <c r="G109" s="82"/>
      <c r="H109" s="74"/>
      <c r="I109" s="83"/>
      <c r="J109" s="83"/>
      <c r="K109" s="83"/>
      <c r="L109" s="83"/>
      <c r="M109" s="85"/>
      <c r="N109" s="74"/>
      <c r="O109" s="86"/>
      <c r="P109" s="86"/>
      <c r="Q109" s="86"/>
      <c r="R109" s="86"/>
      <c r="S109" s="85"/>
      <c r="T109" s="74"/>
      <c r="U109" s="82"/>
      <c r="V109" s="74"/>
      <c r="W109" s="74"/>
      <c r="X109" s="15"/>
      <c r="Y109" s="15"/>
      <c r="Z109" s="15"/>
      <c r="AA109" s="15"/>
      <c r="AB109" s="85"/>
      <c r="AC109" s="87"/>
      <c r="AD109" s="88"/>
      <c r="AE109" s="88"/>
      <c r="AF109" s="88"/>
      <c r="AH109" s="6"/>
      <c r="AI109" s="6"/>
      <c r="AJ109" s="6"/>
      <c r="AK109" s="6"/>
      <c r="AL109" s="6"/>
      <c r="AM109" s="6"/>
      <c r="AN109" s="6"/>
      <c r="AO109" s="6"/>
      <c r="AP109" s="6"/>
      <c r="AQ109" s="6"/>
      <c r="AR109" s="6"/>
      <c r="AS109" s="6"/>
      <c r="AT109" s="6"/>
      <c r="AU109" s="6"/>
    </row>
    <row r="110" spans="1:47" ht="18" customHeight="1" x14ac:dyDescent="0.2">
      <c r="A110" s="15"/>
      <c r="B110" s="15"/>
      <c r="C110" s="15"/>
      <c r="D110" s="81"/>
      <c r="E110" s="81"/>
      <c r="F110" s="66"/>
      <c r="G110" s="82"/>
      <c r="H110" s="74"/>
      <c r="I110" s="83"/>
      <c r="J110" s="83"/>
      <c r="K110" s="83"/>
      <c r="L110" s="83"/>
      <c r="M110" s="85"/>
      <c r="N110" s="74"/>
      <c r="O110" s="86"/>
      <c r="P110" s="86"/>
      <c r="Q110" s="86"/>
      <c r="R110" s="86"/>
      <c r="S110" s="85"/>
      <c r="T110" s="74"/>
      <c r="U110" s="82"/>
      <c r="V110" s="74"/>
      <c r="W110" s="74"/>
      <c r="X110" s="15"/>
      <c r="Y110" s="15"/>
      <c r="Z110" s="15"/>
      <c r="AA110" s="15"/>
      <c r="AB110" s="85"/>
      <c r="AC110" s="87"/>
      <c r="AD110" s="88"/>
      <c r="AE110" s="88"/>
      <c r="AF110" s="88"/>
      <c r="AH110" s="6"/>
      <c r="AI110" s="6"/>
      <c r="AJ110" s="6"/>
      <c r="AK110" s="6"/>
      <c r="AL110" s="6"/>
      <c r="AM110" s="6"/>
      <c r="AN110" s="6"/>
      <c r="AO110" s="6"/>
      <c r="AP110" s="6"/>
      <c r="AQ110" s="6"/>
      <c r="AR110" s="6"/>
      <c r="AS110" s="6"/>
      <c r="AT110" s="6"/>
      <c r="AU110" s="6"/>
    </row>
    <row r="111" spans="1:47" ht="18" customHeight="1" x14ac:dyDescent="0.2">
      <c r="A111" s="15"/>
      <c r="B111" s="15"/>
      <c r="C111" s="15"/>
      <c r="D111" s="81"/>
      <c r="E111" s="81"/>
      <c r="F111" s="66"/>
      <c r="G111" s="82"/>
      <c r="H111" s="74"/>
      <c r="I111" s="83"/>
      <c r="J111" s="83"/>
      <c r="K111" s="83"/>
      <c r="L111" s="83"/>
      <c r="M111" s="85"/>
      <c r="N111" s="74"/>
      <c r="O111" s="86"/>
      <c r="P111" s="86"/>
      <c r="Q111" s="86"/>
      <c r="R111" s="86"/>
      <c r="S111" s="85"/>
      <c r="T111" s="74"/>
      <c r="U111" s="82"/>
      <c r="V111" s="74"/>
      <c r="W111" s="74"/>
      <c r="X111" s="15"/>
      <c r="Y111" s="15"/>
      <c r="Z111" s="15"/>
      <c r="AA111" s="15"/>
      <c r="AB111" s="85"/>
      <c r="AC111" s="87"/>
      <c r="AD111" s="88"/>
      <c r="AE111" s="88"/>
      <c r="AF111" s="88"/>
      <c r="AH111" s="6"/>
      <c r="AI111" s="6"/>
      <c r="AJ111" s="6"/>
      <c r="AK111" s="6"/>
      <c r="AL111" s="6"/>
      <c r="AM111" s="6"/>
      <c r="AN111" s="6"/>
      <c r="AO111" s="6"/>
      <c r="AP111" s="6"/>
      <c r="AQ111" s="6"/>
      <c r="AR111" s="6"/>
      <c r="AS111" s="6"/>
      <c r="AT111" s="6"/>
      <c r="AU111" s="6"/>
    </row>
    <row r="112" spans="1:47" ht="18" customHeight="1" x14ac:dyDescent="0.2">
      <c r="A112" s="15"/>
      <c r="B112" s="15"/>
      <c r="C112" s="15"/>
      <c r="D112" s="81"/>
      <c r="E112" s="81"/>
      <c r="F112" s="66"/>
      <c r="G112" s="82"/>
      <c r="H112" s="74"/>
      <c r="I112" s="83"/>
      <c r="J112" s="83"/>
      <c r="K112" s="83"/>
      <c r="L112" s="83"/>
      <c r="M112" s="85"/>
      <c r="N112" s="74"/>
      <c r="O112" s="86"/>
      <c r="P112" s="86"/>
      <c r="Q112" s="86"/>
      <c r="R112" s="86"/>
      <c r="S112" s="85"/>
      <c r="T112" s="74"/>
      <c r="U112" s="82"/>
      <c r="V112" s="74"/>
      <c r="W112" s="74"/>
      <c r="X112" s="15"/>
      <c r="Y112" s="15"/>
      <c r="Z112" s="15"/>
      <c r="AA112" s="15"/>
      <c r="AB112" s="85"/>
      <c r="AC112" s="87"/>
      <c r="AD112" s="88"/>
      <c r="AE112" s="88"/>
      <c r="AF112" s="88"/>
      <c r="AH112" s="6"/>
      <c r="AI112" s="6"/>
      <c r="AJ112" s="6"/>
      <c r="AK112" s="6"/>
      <c r="AL112" s="6"/>
      <c r="AM112" s="6"/>
      <c r="AN112" s="6"/>
      <c r="AO112" s="6"/>
      <c r="AP112" s="6"/>
      <c r="AQ112" s="6"/>
      <c r="AR112" s="6"/>
      <c r="AS112" s="6"/>
      <c r="AT112" s="6"/>
      <c r="AU112" s="6"/>
    </row>
    <row r="113" spans="1:47" ht="18" customHeight="1" x14ac:dyDescent="0.2">
      <c r="A113" s="15"/>
      <c r="B113" s="15"/>
      <c r="C113" s="15"/>
      <c r="D113" s="81"/>
      <c r="E113" s="81"/>
      <c r="F113" s="66"/>
      <c r="G113" s="82"/>
      <c r="H113" s="74"/>
      <c r="I113" s="83"/>
      <c r="J113" s="83"/>
      <c r="K113" s="83"/>
      <c r="L113" s="83"/>
      <c r="M113" s="85"/>
      <c r="N113" s="74"/>
      <c r="O113" s="86"/>
      <c r="P113" s="86"/>
      <c r="Q113" s="86"/>
      <c r="R113" s="86"/>
      <c r="S113" s="85"/>
      <c r="T113" s="74"/>
      <c r="U113" s="82"/>
      <c r="V113" s="74"/>
      <c r="W113" s="74"/>
      <c r="X113" s="15"/>
      <c r="Y113" s="15"/>
      <c r="Z113" s="15"/>
      <c r="AA113" s="15"/>
      <c r="AB113" s="85"/>
      <c r="AC113" s="87"/>
      <c r="AD113" s="88"/>
      <c r="AE113" s="88"/>
      <c r="AF113" s="88"/>
      <c r="AH113" s="6"/>
      <c r="AI113" s="6"/>
      <c r="AJ113" s="6"/>
      <c r="AK113" s="6"/>
      <c r="AL113" s="6"/>
      <c r="AM113" s="6"/>
      <c r="AN113" s="6"/>
      <c r="AO113" s="6"/>
      <c r="AP113" s="6"/>
      <c r="AQ113" s="6"/>
      <c r="AR113" s="6"/>
      <c r="AS113" s="6"/>
      <c r="AT113" s="6"/>
      <c r="AU113" s="6"/>
    </row>
    <row r="114" spans="1:47" ht="18" customHeight="1" x14ac:dyDescent="0.2">
      <c r="A114" s="15"/>
      <c r="B114" s="15"/>
      <c r="C114" s="15"/>
      <c r="D114" s="81"/>
      <c r="E114" s="81"/>
      <c r="F114" s="66"/>
      <c r="G114" s="82"/>
      <c r="H114" s="74"/>
      <c r="I114" s="83"/>
      <c r="J114" s="83"/>
      <c r="K114" s="83"/>
      <c r="L114" s="83"/>
      <c r="M114" s="85"/>
      <c r="N114" s="74"/>
      <c r="O114" s="86"/>
      <c r="P114" s="86"/>
      <c r="Q114" s="86"/>
      <c r="R114" s="86"/>
      <c r="S114" s="85"/>
      <c r="T114" s="74"/>
      <c r="U114" s="82"/>
      <c r="V114" s="74"/>
      <c r="W114" s="74"/>
      <c r="X114" s="15"/>
      <c r="Y114" s="15"/>
      <c r="Z114" s="15"/>
      <c r="AA114" s="15"/>
      <c r="AB114" s="85"/>
      <c r="AC114" s="87"/>
      <c r="AD114" s="88"/>
      <c r="AE114" s="88"/>
      <c r="AF114" s="88"/>
      <c r="AH114" s="6"/>
      <c r="AI114" s="6"/>
      <c r="AJ114" s="6"/>
      <c r="AK114" s="6"/>
      <c r="AL114" s="6"/>
      <c r="AM114" s="6"/>
      <c r="AN114" s="6"/>
      <c r="AO114" s="6"/>
      <c r="AP114" s="6"/>
      <c r="AQ114" s="6"/>
      <c r="AR114" s="6"/>
      <c r="AS114" s="6"/>
      <c r="AT114" s="6"/>
      <c r="AU114" s="6"/>
    </row>
    <row r="115" spans="1:47" ht="18" customHeight="1" x14ac:dyDescent="0.2">
      <c r="A115" s="15"/>
      <c r="B115" s="15"/>
      <c r="C115" s="15"/>
      <c r="D115" s="81"/>
      <c r="E115" s="81"/>
      <c r="F115" s="66"/>
      <c r="G115" s="82"/>
      <c r="H115" s="74"/>
      <c r="I115" s="83"/>
      <c r="J115" s="83"/>
      <c r="K115" s="83"/>
      <c r="L115" s="83"/>
      <c r="M115" s="85"/>
      <c r="N115" s="74"/>
      <c r="O115" s="86"/>
      <c r="P115" s="86"/>
      <c r="Q115" s="86"/>
      <c r="R115" s="86"/>
      <c r="S115" s="85"/>
      <c r="T115" s="74"/>
      <c r="U115" s="82"/>
      <c r="V115" s="74"/>
      <c r="W115" s="74"/>
      <c r="X115" s="15"/>
      <c r="Y115" s="15"/>
      <c r="Z115" s="15"/>
      <c r="AA115" s="15"/>
      <c r="AB115" s="85"/>
      <c r="AC115" s="87"/>
      <c r="AD115" s="88"/>
      <c r="AE115" s="88"/>
      <c r="AF115" s="88"/>
      <c r="AH115" s="6"/>
      <c r="AI115" s="6"/>
      <c r="AJ115" s="6"/>
      <c r="AK115" s="6"/>
      <c r="AL115" s="6"/>
      <c r="AM115" s="6"/>
      <c r="AN115" s="6"/>
      <c r="AO115" s="6"/>
      <c r="AP115" s="6"/>
      <c r="AQ115" s="6"/>
      <c r="AR115" s="6"/>
      <c r="AS115" s="6"/>
      <c r="AT115" s="6"/>
      <c r="AU115" s="6"/>
    </row>
    <row r="116" spans="1:47" ht="18" customHeight="1" x14ac:dyDescent="0.2">
      <c r="A116" s="15"/>
      <c r="B116" s="15"/>
      <c r="C116" s="15"/>
      <c r="D116" s="81"/>
      <c r="E116" s="81"/>
      <c r="F116" s="66"/>
      <c r="G116" s="82"/>
      <c r="H116" s="74"/>
      <c r="I116" s="83"/>
      <c r="J116" s="83"/>
      <c r="K116" s="83"/>
      <c r="L116" s="83"/>
      <c r="M116" s="85"/>
      <c r="N116" s="74"/>
      <c r="O116" s="86"/>
      <c r="P116" s="86"/>
      <c r="Q116" s="86"/>
      <c r="R116" s="86"/>
      <c r="S116" s="85"/>
      <c r="T116" s="74"/>
      <c r="U116" s="82"/>
      <c r="V116" s="74"/>
      <c r="W116" s="74"/>
      <c r="X116" s="15"/>
      <c r="Y116" s="15"/>
      <c r="Z116" s="15"/>
      <c r="AA116" s="15"/>
      <c r="AB116" s="85"/>
      <c r="AC116" s="87"/>
      <c r="AD116" s="88"/>
      <c r="AE116" s="88"/>
      <c r="AF116" s="88"/>
      <c r="AH116" s="6"/>
      <c r="AI116" s="6"/>
      <c r="AJ116" s="6"/>
      <c r="AK116" s="6"/>
      <c r="AL116" s="6"/>
      <c r="AM116" s="6"/>
      <c r="AN116" s="6"/>
      <c r="AO116" s="6"/>
      <c r="AP116" s="6"/>
      <c r="AQ116" s="6"/>
      <c r="AR116" s="6"/>
      <c r="AS116" s="6"/>
      <c r="AT116" s="6"/>
      <c r="AU116" s="6"/>
    </row>
    <row r="117" spans="1:47" ht="18" customHeight="1" x14ac:dyDescent="0.2">
      <c r="A117" s="15"/>
      <c r="B117" s="15"/>
      <c r="C117" s="15"/>
      <c r="D117" s="81"/>
      <c r="E117" s="81"/>
      <c r="F117" s="66"/>
      <c r="G117" s="82"/>
      <c r="H117" s="74"/>
      <c r="I117" s="83"/>
      <c r="J117" s="83"/>
      <c r="K117" s="83"/>
      <c r="L117" s="83"/>
      <c r="M117" s="85"/>
      <c r="N117" s="74"/>
      <c r="O117" s="86"/>
      <c r="P117" s="86"/>
      <c r="Q117" s="86"/>
      <c r="R117" s="86"/>
      <c r="S117" s="85"/>
      <c r="T117" s="74"/>
      <c r="U117" s="82"/>
      <c r="V117" s="74"/>
      <c r="W117" s="74"/>
      <c r="X117" s="15"/>
      <c r="Y117" s="15"/>
      <c r="Z117" s="15"/>
      <c r="AA117" s="15"/>
      <c r="AB117" s="85"/>
      <c r="AC117" s="87"/>
      <c r="AD117" s="88"/>
      <c r="AE117" s="88"/>
      <c r="AF117" s="88"/>
      <c r="AH117" s="6"/>
      <c r="AI117" s="6"/>
      <c r="AJ117" s="6"/>
      <c r="AK117" s="6"/>
      <c r="AL117" s="6"/>
      <c r="AM117" s="6"/>
      <c r="AN117" s="6"/>
      <c r="AO117" s="6"/>
      <c r="AP117" s="6"/>
      <c r="AQ117" s="6"/>
      <c r="AR117" s="6"/>
      <c r="AS117" s="6"/>
      <c r="AT117" s="6"/>
      <c r="AU117" s="6"/>
    </row>
    <row r="118" spans="1:47" ht="18" customHeight="1" x14ac:dyDescent="0.2">
      <c r="A118" s="15"/>
      <c r="B118" s="15"/>
      <c r="C118" s="15"/>
      <c r="D118" s="81"/>
      <c r="E118" s="81"/>
      <c r="F118" s="66"/>
      <c r="G118" s="82"/>
      <c r="H118" s="74"/>
      <c r="I118" s="83"/>
      <c r="J118" s="83"/>
      <c r="K118" s="83"/>
      <c r="L118" s="83"/>
      <c r="M118" s="85"/>
      <c r="N118" s="74"/>
      <c r="O118" s="86"/>
      <c r="P118" s="86"/>
      <c r="Q118" s="86"/>
      <c r="R118" s="86"/>
      <c r="S118" s="85"/>
      <c r="T118" s="74"/>
      <c r="U118" s="82"/>
      <c r="V118" s="74"/>
      <c r="W118" s="74"/>
      <c r="X118" s="15"/>
      <c r="Y118" s="15"/>
      <c r="Z118" s="15"/>
      <c r="AA118" s="15"/>
      <c r="AB118" s="85"/>
      <c r="AC118" s="87"/>
      <c r="AD118" s="88"/>
      <c r="AE118" s="88"/>
      <c r="AF118" s="88"/>
      <c r="AH118" s="6"/>
      <c r="AI118" s="6"/>
      <c r="AJ118" s="6"/>
      <c r="AK118" s="6"/>
      <c r="AL118" s="6"/>
      <c r="AM118" s="6"/>
      <c r="AN118" s="6"/>
      <c r="AO118" s="6"/>
      <c r="AP118" s="6"/>
      <c r="AQ118" s="6"/>
      <c r="AR118" s="6"/>
      <c r="AS118" s="6"/>
      <c r="AT118" s="6"/>
      <c r="AU118" s="6"/>
    </row>
    <row r="119" spans="1:47" ht="18" customHeight="1" x14ac:dyDescent="0.2">
      <c r="A119" s="15"/>
      <c r="B119" s="15"/>
      <c r="C119" s="15"/>
      <c r="D119" s="81"/>
      <c r="E119" s="81"/>
      <c r="F119" s="66"/>
      <c r="G119" s="82"/>
      <c r="H119" s="74"/>
      <c r="I119" s="83"/>
      <c r="J119" s="83"/>
      <c r="K119" s="83"/>
      <c r="L119" s="83"/>
      <c r="M119" s="85"/>
      <c r="N119" s="74"/>
      <c r="O119" s="86"/>
      <c r="P119" s="86"/>
      <c r="Q119" s="86"/>
      <c r="R119" s="86"/>
      <c r="S119" s="85"/>
      <c r="T119" s="74"/>
      <c r="U119" s="82"/>
      <c r="V119" s="74"/>
      <c r="W119" s="74"/>
      <c r="X119" s="15"/>
      <c r="Y119" s="15"/>
      <c r="Z119" s="15"/>
      <c r="AA119" s="15"/>
      <c r="AB119" s="85"/>
      <c r="AC119" s="87"/>
      <c r="AD119" s="88"/>
      <c r="AE119" s="88"/>
      <c r="AF119" s="88"/>
      <c r="AH119" s="6"/>
      <c r="AI119" s="6"/>
      <c r="AJ119" s="6"/>
      <c r="AK119" s="6"/>
      <c r="AL119" s="6"/>
      <c r="AM119" s="6"/>
      <c r="AN119" s="6"/>
      <c r="AO119" s="6"/>
      <c r="AP119" s="6"/>
      <c r="AQ119" s="6"/>
      <c r="AR119" s="6"/>
      <c r="AS119" s="6"/>
      <c r="AT119" s="6"/>
      <c r="AU119" s="6"/>
    </row>
    <row r="120" spans="1:47" ht="18" customHeight="1" x14ac:dyDescent="0.2">
      <c r="A120" s="15"/>
      <c r="B120" s="15"/>
      <c r="C120" s="15"/>
      <c r="D120" s="81"/>
      <c r="E120" s="81"/>
      <c r="F120" s="66"/>
      <c r="G120" s="82"/>
      <c r="H120" s="74"/>
      <c r="I120" s="83"/>
      <c r="J120" s="83"/>
      <c r="K120" s="83"/>
      <c r="L120" s="83"/>
      <c r="M120" s="85"/>
      <c r="N120" s="74"/>
      <c r="O120" s="86"/>
      <c r="P120" s="86"/>
      <c r="Q120" s="86"/>
      <c r="R120" s="86"/>
      <c r="S120" s="85"/>
      <c r="T120" s="74"/>
      <c r="U120" s="82"/>
      <c r="V120" s="74"/>
      <c r="W120" s="74"/>
      <c r="X120" s="15"/>
      <c r="Y120" s="15"/>
      <c r="Z120" s="15"/>
      <c r="AA120" s="15"/>
      <c r="AB120" s="85"/>
      <c r="AC120" s="87"/>
      <c r="AD120" s="88"/>
      <c r="AE120" s="88"/>
      <c r="AF120" s="88"/>
      <c r="AH120" s="6"/>
      <c r="AI120" s="6"/>
      <c r="AJ120" s="6"/>
      <c r="AK120" s="6"/>
      <c r="AL120" s="6"/>
      <c r="AM120" s="6"/>
      <c r="AN120" s="6"/>
      <c r="AO120" s="6"/>
      <c r="AP120" s="6"/>
      <c r="AQ120" s="6"/>
      <c r="AR120" s="6"/>
      <c r="AS120" s="6"/>
      <c r="AT120" s="6"/>
      <c r="AU120" s="6"/>
    </row>
    <row r="121" spans="1:47" ht="18" customHeight="1" x14ac:dyDescent="0.2">
      <c r="A121" s="15"/>
      <c r="B121" s="15"/>
      <c r="C121" s="15"/>
      <c r="D121" s="81"/>
      <c r="E121" s="81"/>
      <c r="F121" s="66"/>
      <c r="G121" s="82"/>
      <c r="H121" s="74"/>
      <c r="I121" s="83"/>
      <c r="J121" s="83"/>
      <c r="K121" s="83"/>
      <c r="L121" s="83"/>
      <c r="M121" s="85"/>
      <c r="N121" s="74"/>
      <c r="O121" s="86"/>
      <c r="P121" s="86"/>
      <c r="Q121" s="86"/>
      <c r="R121" s="86"/>
      <c r="S121" s="85"/>
      <c r="T121" s="74"/>
      <c r="U121" s="82"/>
      <c r="V121" s="74"/>
      <c r="W121" s="74"/>
      <c r="X121" s="15"/>
      <c r="Y121" s="15"/>
      <c r="Z121" s="15"/>
      <c r="AA121" s="15"/>
      <c r="AB121" s="85"/>
      <c r="AC121" s="87"/>
      <c r="AD121" s="88"/>
      <c r="AE121" s="88"/>
      <c r="AF121" s="88"/>
      <c r="AH121" s="6"/>
      <c r="AI121" s="6"/>
      <c r="AJ121" s="6"/>
      <c r="AK121" s="6"/>
      <c r="AL121" s="6"/>
      <c r="AM121" s="6"/>
      <c r="AN121" s="6"/>
      <c r="AO121" s="6"/>
      <c r="AP121" s="6"/>
      <c r="AQ121" s="6"/>
      <c r="AR121" s="6"/>
      <c r="AS121" s="6"/>
      <c r="AT121" s="6"/>
      <c r="AU121" s="6"/>
    </row>
    <row r="122" spans="1:47" ht="18" customHeight="1" x14ac:dyDescent="0.2">
      <c r="A122" s="15"/>
      <c r="B122" s="15"/>
      <c r="C122" s="15"/>
      <c r="D122" s="81"/>
      <c r="E122" s="81"/>
      <c r="F122" s="66"/>
      <c r="G122" s="82"/>
      <c r="H122" s="74"/>
      <c r="I122" s="83"/>
      <c r="J122" s="83"/>
      <c r="K122" s="83"/>
      <c r="L122" s="83"/>
      <c r="M122" s="85"/>
      <c r="N122" s="74"/>
      <c r="O122" s="86"/>
      <c r="P122" s="86"/>
      <c r="Q122" s="86"/>
      <c r="R122" s="86"/>
      <c r="S122" s="85"/>
      <c r="T122" s="74"/>
      <c r="U122" s="82"/>
      <c r="V122" s="74"/>
      <c r="W122" s="74"/>
      <c r="X122" s="15"/>
      <c r="Y122" s="15"/>
      <c r="Z122" s="15"/>
      <c r="AA122" s="15"/>
      <c r="AB122" s="85"/>
      <c r="AC122" s="87"/>
      <c r="AD122" s="88"/>
      <c r="AE122" s="88"/>
      <c r="AF122" s="88"/>
      <c r="AH122" s="6"/>
      <c r="AI122" s="6"/>
      <c r="AJ122" s="6"/>
      <c r="AK122" s="6"/>
      <c r="AL122" s="6"/>
      <c r="AM122" s="6"/>
      <c r="AN122" s="6"/>
      <c r="AO122" s="6"/>
      <c r="AP122" s="6"/>
      <c r="AQ122" s="6"/>
      <c r="AR122" s="6"/>
      <c r="AS122" s="6"/>
      <c r="AT122" s="6"/>
      <c r="AU122" s="6"/>
    </row>
    <row r="123" spans="1:47" ht="18" customHeight="1" x14ac:dyDescent="0.2">
      <c r="A123" s="15"/>
      <c r="B123" s="15"/>
      <c r="C123" s="15"/>
      <c r="D123" s="81"/>
      <c r="E123" s="81"/>
      <c r="F123" s="66"/>
      <c r="G123" s="82"/>
      <c r="H123" s="74"/>
      <c r="I123" s="83"/>
      <c r="J123" s="83"/>
      <c r="K123" s="83"/>
      <c r="L123" s="83"/>
      <c r="M123" s="85"/>
      <c r="N123" s="74"/>
      <c r="O123" s="86"/>
      <c r="P123" s="86"/>
      <c r="Q123" s="86"/>
      <c r="R123" s="86"/>
      <c r="S123" s="85"/>
      <c r="T123" s="74"/>
      <c r="U123" s="82"/>
      <c r="V123" s="74"/>
      <c r="W123" s="74"/>
      <c r="X123" s="15"/>
      <c r="Y123" s="15"/>
      <c r="Z123" s="15"/>
      <c r="AA123" s="15"/>
      <c r="AB123" s="85"/>
      <c r="AC123" s="87"/>
      <c r="AD123" s="88"/>
      <c r="AE123" s="88"/>
      <c r="AF123" s="88"/>
      <c r="AH123" s="6"/>
      <c r="AI123" s="6"/>
      <c r="AJ123" s="6"/>
      <c r="AK123" s="6"/>
      <c r="AL123" s="6"/>
      <c r="AM123" s="6"/>
      <c r="AN123" s="6"/>
      <c r="AO123" s="6"/>
      <c r="AP123" s="6"/>
      <c r="AQ123" s="6"/>
      <c r="AR123" s="6"/>
      <c r="AS123" s="6"/>
      <c r="AT123" s="6"/>
      <c r="AU123" s="6"/>
    </row>
    <row r="124" spans="1:47" ht="18" customHeight="1" x14ac:dyDescent="0.2">
      <c r="A124" s="15"/>
      <c r="B124" s="15"/>
      <c r="C124" s="15"/>
      <c r="D124" s="81"/>
      <c r="E124" s="81"/>
      <c r="F124" s="66"/>
      <c r="G124" s="82"/>
      <c r="H124" s="74"/>
      <c r="I124" s="83"/>
      <c r="J124" s="83"/>
      <c r="K124" s="83"/>
      <c r="L124" s="83"/>
      <c r="M124" s="85"/>
      <c r="N124" s="74"/>
      <c r="O124" s="86"/>
      <c r="P124" s="86"/>
      <c r="Q124" s="86"/>
      <c r="R124" s="86"/>
      <c r="S124" s="85"/>
      <c r="T124" s="74"/>
      <c r="U124" s="82"/>
      <c r="V124" s="74"/>
      <c r="W124" s="74"/>
      <c r="X124" s="15"/>
      <c r="Y124" s="15"/>
      <c r="Z124" s="15"/>
      <c r="AA124" s="15"/>
      <c r="AB124" s="85"/>
      <c r="AC124" s="87"/>
      <c r="AD124" s="88"/>
      <c r="AE124" s="88"/>
      <c r="AF124" s="88"/>
      <c r="AH124" s="6"/>
      <c r="AI124" s="6"/>
      <c r="AJ124" s="6"/>
      <c r="AK124" s="6"/>
      <c r="AL124" s="6"/>
      <c r="AM124" s="6"/>
      <c r="AN124" s="6"/>
      <c r="AO124" s="6"/>
      <c r="AP124" s="6"/>
      <c r="AQ124" s="6"/>
      <c r="AR124" s="6"/>
      <c r="AS124" s="6"/>
      <c r="AT124" s="6"/>
      <c r="AU124" s="6"/>
    </row>
    <row r="125" spans="1:47" ht="18" customHeight="1" x14ac:dyDescent="0.2">
      <c r="A125" s="15"/>
      <c r="B125" s="15"/>
      <c r="C125" s="15"/>
      <c r="D125" s="81"/>
      <c r="E125" s="81"/>
      <c r="F125" s="66"/>
      <c r="G125" s="82"/>
      <c r="H125" s="74"/>
      <c r="I125" s="83"/>
      <c r="J125" s="83"/>
      <c r="K125" s="83"/>
      <c r="L125" s="83"/>
      <c r="M125" s="85"/>
      <c r="N125" s="74"/>
      <c r="O125" s="86"/>
      <c r="P125" s="86"/>
      <c r="Q125" s="86"/>
      <c r="R125" s="86"/>
      <c r="S125" s="85"/>
      <c r="T125" s="74"/>
      <c r="U125" s="82"/>
      <c r="V125" s="74"/>
      <c r="W125" s="74"/>
      <c r="X125" s="15"/>
      <c r="Y125" s="15"/>
      <c r="Z125" s="15"/>
      <c r="AA125" s="15"/>
      <c r="AB125" s="85"/>
      <c r="AC125" s="87"/>
      <c r="AD125" s="88"/>
      <c r="AE125" s="88"/>
      <c r="AF125" s="88"/>
      <c r="AH125" s="6"/>
      <c r="AI125" s="6"/>
      <c r="AJ125" s="6"/>
      <c r="AK125" s="6"/>
      <c r="AL125" s="6"/>
      <c r="AM125" s="6"/>
      <c r="AN125" s="6"/>
      <c r="AO125" s="6"/>
      <c r="AP125" s="6"/>
      <c r="AQ125" s="6"/>
      <c r="AR125" s="6"/>
      <c r="AS125" s="6"/>
      <c r="AT125" s="6"/>
      <c r="AU125" s="6"/>
    </row>
    <row r="126" spans="1:47" ht="18" customHeight="1" x14ac:dyDescent="0.2">
      <c r="A126" s="15"/>
      <c r="B126" s="15"/>
      <c r="C126" s="15"/>
      <c r="D126" s="81"/>
      <c r="E126" s="81"/>
      <c r="F126" s="66"/>
      <c r="G126" s="82"/>
      <c r="H126" s="74"/>
      <c r="I126" s="83"/>
      <c r="J126" s="83"/>
      <c r="K126" s="83"/>
      <c r="L126" s="83"/>
      <c r="M126" s="85"/>
      <c r="N126" s="74"/>
      <c r="O126" s="86"/>
      <c r="P126" s="86"/>
      <c r="Q126" s="86"/>
      <c r="R126" s="86"/>
      <c r="S126" s="85"/>
      <c r="T126" s="74"/>
      <c r="U126" s="82"/>
      <c r="V126" s="74"/>
      <c r="W126" s="74"/>
      <c r="X126" s="15"/>
      <c r="Y126" s="15"/>
      <c r="Z126" s="15"/>
      <c r="AA126" s="15"/>
      <c r="AB126" s="85"/>
      <c r="AC126" s="87"/>
      <c r="AD126" s="88"/>
      <c r="AE126" s="88"/>
      <c r="AF126" s="88"/>
      <c r="AH126" s="6"/>
      <c r="AI126" s="6"/>
      <c r="AJ126" s="6"/>
      <c r="AK126" s="6"/>
      <c r="AL126" s="6"/>
      <c r="AM126" s="6"/>
      <c r="AN126" s="6"/>
      <c r="AO126" s="6"/>
      <c r="AP126" s="6"/>
      <c r="AQ126" s="6"/>
      <c r="AR126" s="6"/>
      <c r="AS126" s="6"/>
      <c r="AT126" s="6"/>
      <c r="AU126" s="6"/>
    </row>
    <row r="127" spans="1:47" ht="18" customHeight="1" x14ac:dyDescent="0.2">
      <c r="A127" s="15"/>
      <c r="B127" s="15"/>
      <c r="C127" s="15"/>
      <c r="D127" s="81"/>
      <c r="E127" s="81"/>
      <c r="F127" s="66"/>
      <c r="G127" s="82"/>
      <c r="H127" s="74"/>
      <c r="I127" s="83"/>
      <c r="J127" s="83"/>
      <c r="K127" s="83"/>
      <c r="L127" s="83"/>
      <c r="M127" s="85"/>
      <c r="N127" s="74"/>
      <c r="O127" s="86"/>
      <c r="P127" s="86"/>
      <c r="Q127" s="86"/>
      <c r="R127" s="86"/>
      <c r="S127" s="85"/>
      <c r="T127" s="74"/>
      <c r="U127" s="82"/>
      <c r="V127" s="74"/>
      <c r="W127" s="74"/>
      <c r="X127" s="15"/>
      <c r="Y127" s="15"/>
      <c r="Z127" s="15"/>
      <c r="AA127" s="15"/>
      <c r="AB127" s="85"/>
      <c r="AC127" s="87"/>
      <c r="AD127" s="88"/>
      <c r="AE127" s="88"/>
      <c r="AF127" s="88"/>
      <c r="AH127" s="6"/>
      <c r="AI127" s="6"/>
      <c r="AJ127" s="6"/>
      <c r="AK127" s="6"/>
      <c r="AL127" s="6"/>
      <c r="AM127" s="6"/>
      <c r="AN127" s="6"/>
      <c r="AO127" s="6"/>
      <c r="AP127" s="6"/>
      <c r="AQ127" s="6"/>
      <c r="AR127" s="6"/>
      <c r="AS127" s="6"/>
      <c r="AT127" s="6"/>
      <c r="AU127" s="6"/>
    </row>
    <row r="128" spans="1:47" ht="18" customHeight="1" x14ac:dyDescent="0.2">
      <c r="A128" s="15"/>
      <c r="B128" s="15"/>
      <c r="C128" s="15"/>
      <c r="D128" s="81"/>
      <c r="E128" s="81"/>
      <c r="F128" s="66"/>
      <c r="G128" s="82"/>
      <c r="H128" s="74"/>
      <c r="I128" s="83"/>
      <c r="J128" s="83"/>
      <c r="K128" s="83"/>
      <c r="L128" s="83"/>
      <c r="M128" s="85"/>
      <c r="N128" s="74"/>
      <c r="O128" s="86"/>
      <c r="P128" s="86"/>
      <c r="Q128" s="86"/>
      <c r="R128" s="86"/>
      <c r="S128" s="85"/>
      <c r="T128" s="74"/>
      <c r="U128" s="82"/>
      <c r="V128" s="74"/>
      <c r="W128" s="74"/>
      <c r="X128" s="15"/>
      <c r="Y128" s="15"/>
      <c r="Z128" s="15"/>
      <c r="AA128" s="15"/>
      <c r="AB128" s="85"/>
      <c r="AC128" s="87"/>
      <c r="AD128" s="88"/>
      <c r="AE128" s="88"/>
      <c r="AF128" s="88"/>
      <c r="AH128" s="6"/>
      <c r="AI128" s="6"/>
      <c r="AJ128" s="6"/>
      <c r="AK128" s="6"/>
      <c r="AL128" s="6"/>
      <c r="AM128" s="6"/>
      <c r="AN128" s="6"/>
      <c r="AO128" s="6"/>
      <c r="AP128" s="6"/>
      <c r="AQ128" s="6"/>
      <c r="AR128" s="6"/>
      <c r="AS128" s="6"/>
      <c r="AT128" s="6"/>
      <c r="AU128" s="6"/>
    </row>
    <row r="129" spans="1:47" ht="18" customHeight="1" x14ac:dyDescent="0.2">
      <c r="A129" s="15"/>
      <c r="B129" s="15"/>
      <c r="C129" s="15"/>
      <c r="D129" s="81"/>
      <c r="E129" s="81"/>
      <c r="F129" s="66"/>
      <c r="G129" s="82"/>
      <c r="H129" s="74"/>
      <c r="I129" s="83"/>
      <c r="J129" s="83"/>
      <c r="K129" s="83"/>
      <c r="L129" s="83"/>
      <c r="M129" s="85"/>
      <c r="N129" s="74"/>
      <c r="O129" s="86"/>
      <c r="P129" s="86"/>
      <c r="Q129" s="86"/>
      <c r="R129" s="86"/>
      <c r="S129" s="85"/>
      <c r="T129" s="74"/>
      <c r="U129" s="82"/>
      <c r="V129" s="74"/>
      <c r="W129" s="74"/>
      <c r="X129" s="15"/>
      <c r="Y129" s="15"/>
      <c r="Z129" s="15"/>
      <c r="AA129" s="15"/>
      <c r="AB129" s="85"/>
      <c r="AC129" s="87"/>
      <c r="AD129" s="88"/>
      <c r="AE129" s="88"/>
      <c r="AF129" s="88"/>
      <c r="AH129" s="6"/>
      <c r="AI129" s="6"/>
      <c r="AJ129" s="6"/>
      <c r="AK129" s="6"/>
      <c r="AL129" s="6"/>
      <c r="AM129" s="6"/>
      <c r="AN129" s="6"/>
      <c r="AO129" s="6"/>
      <c r="AP129" s="6"/>
      <c r="AQ129" s="6"/>
      <c r="AR129" s="6"/>
      <c r="AS129" s="6"/>
      <c r="AT129" s="6"/>
      <c r="AU129" s="6"/>
    </row>
    <row r="130" spans="1:47" ht="18" customHeight="1" x14ac:dyDescent="0.2">
      <c r="A130" s="15"/>
      <c r="B130" s="15"/>
      <c r="C130" s="15"/>
      <c r="D130" s="81"/>
      <c r="E130" s="81"/>
      <c r="F130" s="66"/>
      <c r="G130" s="82"/>
      <c r="H130" s="74"/>
      <c r="I130" s="83"/>
      <c r="J130" s="83"/>
      <c r="K130" s="83"/>
      <c r="L130" s="83"/>
      <c r="M130" s="85"/>
      <c r="N130" s="74"/>
      <c r="O130" s="86"/>
      <c r="P130" s="86"/>
      <c r="Q130" s="86"/>
      <c r="R130" s="86"/>
      <c r="S130" s="85"/>
      <c r="T130" s="74"/>
      <c r="U130" s="82"/>
      <c r="V130" s="74"/>
      <c r="W130" s="74"/>
      <c r="X130" s="15"/>
      <c r="Y130" s="15"/>
      <c r="Z130" s="15"/>
      <c r="AA130" s="15"/>
      <c r="AB130" s="85"/>
      <c r="AC130" s="87"/>
      <c r="AD130" s="88"/>
      <c r="AE130" s="88"/>
      <c r="AF130" s="88"/>
      <c r="AH130" s="6"/>
      <c r="AI130" s="6"/>
      <c r="AJ130" s="6"/>
      <c r="AK130" s="6"/>
      <c r="AL130" s="6"/>
      <c r="AM130" s="6"/>
      <c r="AN130" s="6"/>
      <c r="AO130" s="6"/>
      <c r="AP130" s="6"/>
      <c r="AQ130" s="6"/>
      <c r="AR130" s="6"/>
      <c r="AS130" s="6"/>
      <c r="AT130" s="6"/>
      <c r="AU130" s="6"/>
    </row>
    <row r="131" spans="1:47" ht="18" customHeight="1" x14ac:dyDescent="0.2">
      <c r="A131" s="15"/>
      <c r="B131" s="15"/>
      <c r="C131" s="15"/>
      <c r="D131" s="81"/>
      <c r="E131" s="81"/>
      <c r="F131" s="66"/>
      <c r="G131" s="82"/>
      <c r="H131" s="74"/>
      <c r="I131" s="83"/>
      <c r="J131" s="83"/>
      <c r="K131" s="83"/>
      <c r="L131" s="83"/>
      <c r="M131" s="85"/>
      <c r="N131" s="74"/>
      <c r="O131" s="86"/>
      <c r="P131" s="86"/>
      <c r="Q131" s="86"/>
      <c r="R131" s="86"/>
      <c r="S131" s="85"/>
      <c r="T131" s="74"/>
      <c r="U131" s="82"/>
      <c r="V131" s="74"/>
      <c r="W131" s="74"/>
      <c r="X131" s="15"/>
      <c r="Y131" s="15"/>
      <c r="Z131" s="15"/>
      <c r="AA131" s="15"/>
      <c r="AB131" s="85"/>
      <c r="AC131" s="87"/>
      <c r="AD131" s="88"/>
      <c r="AE131" s="88"/>
      <c r="AF131" s="88"/>
      <c r="AH131" s="6"/>
      <c r="AI131" s="6"/>
      <c r="AJ131" s="6"/>
      <c r="AK131" s="6"/>
      <c r="AL131" s="6"/>
      <c r="AM131" s="6"/>
      <c r="AN131" s="6"/>
      <c r="AO131" s="6"/>
      <c r="AP131" s="6"/>
      <c r="AQ131" s="6"/>
      <c r="AR131" s="6"/>
      <c r="AS131" s="6"/>
      <c r="AT131" s="6"/>
      <c r="AU131" s="6"/>
    </row>
    <row r="132" spans="1:47" ht="18" customHeight="1" x14ac:dyDescent="0.2">
      <c r="A132" s="15"/>
      <c r="B132" s="15"/>
      <c r="C132" s="15"/>
      <c r="D132" s="81"/>
      <c r="E132" s="81"/>
      <c r="F132" s="66"/>
      <c r="G132" s="82"/>
      <c r="H132" s="74"/>
      <c r="I132" s="83"/>
      <c r="J132" s="83"/>
      <c r="K132" s="83"/>
      <c r="L132" s="83"/>
      <c r="M132" s="85"/>
      <c r="N132" s="74"/>
      <c r="O132" s="86"/>
      <c r="P132" s="86"/>
      <c r="Q132" s="86"/>
      <c r="R132" s="86"/>
      <c r="S132" s="85"/>
      <c r="T132" s="74"/>
      <c r="U132" s="82"/>
      <c r="V132" s="74"/>
      <c r="W132" s="74"/>
      <c r="X132" s="15"/>
      <c r="Y132" s="15"/>
      <c r="Z132" s="15"/>
      <c r="AA132" s="15"/>
      <c r="AB132" s="85"/>
      <c r="AC132" s="87"/>
      <c r="AD132" s="88"/>
      <c r="AE132" s="88"/>
      <c r="AF132" s="88"/>
      <c r="AH132" s="6"/>
      <c r="AI132" s="6"/>
      <c r="AJ132" s="6"/>
      <c r="AK132" s="6"/>
      <c r="AL132" s="6"/>
      <c r="AM132" s="6"/>
      <c r="AN132" s="6"/>
      <c r="AO132" s="6"/>
      <c r="AP132" s="6"/>
      <c r="AQ132" s="6"/>
      <c r="AR132" s="6"/>
      <c r="AS132" s="6"/>
      <c r="AT132" s="6"/>
      <c r="AU132" s="6"/>
    </row>
    <row r="133" spans="1:47" ht="18" customHeight="1" x14ac:dyDescent="0.2">
      <c r="A133" s="15"/>
      <c r="B133" s="15"/>
      <c r="C133" s="15"/>
      <c r="D133" s="81"/>
      <c r="E133" s="81"/>
      <c r="F133" s="66"/>
      <c r="G133" s="82"/>
      <c r="H133" s="74"/>
      <c r="I133" s="83"/>
      <c r="J133" s="83"/>
      <c r="K133" s="83"/>
      <c r="L133" s="83"/>
      <c r="M133" s="85"/>
      <c r="N133" s="74"/>
      <c r="O133" s="86"/>
      <c r="P133" s="86"/>
      <c r="Q133" s="86"/>
      <c r="R133" s="86"/>
      <c r="S133" s="85"/>
      <c r="T133" s="74"/>
      <c r="U133" s="82"/>
      <c r="V133" s="74"/>
      <c r="W133" s="74"/>
      <c r="X133" s="15"/>
      <c r="Y133" s="15"/>
      <c r="Z133" s="15"/>
      <c r="AA133" s="15"/>
      <c r="AB133" s="85"/>
      <c r="AC133" s="87"/>
      <c r="AD133" s="88"/>
      <c r="AE133" s="88"/>
      <c r="AF133" s="88"/>
      <c r="AH133" s="6"/>
      <c r="AI133" s="6"/>
      <c r="AJ133" s="6"/>
      <c r="AK133" s="6"/>
      <c r="AL133" s="6"/>
      <c r="AM133" s="6"/>
      <c r="AN133" s="6"/>
      <c r="AO133" s="6"/>
      <c r="AP133" s="6"/>
      <c r="AQ133" s="6"/>
      <c r="AR133" s="6"/>
      <c r="AS133" s="6"/>
      <c r="AT133" s="6"/>
      <c r="AU133" s="6"/>
    </row>
    <row r="134" spans="1:47" ht="18" customHeight="1" x14ac:dyDescent="0.2">
      <c r="A134" s="15"/>
      <c r="B134" s="15"/>
      <c r="C134" s="15"/>
      <c r="D134" s="81"/>
      <c r="E134" s="81"/>
      <c r="F134" s="66"/>
      <c r="G134" s="82"/>
      <c r="H134" s="74"/>
      <c r="I134" s="83"/>
      <c r="J134" s="83"/>
      <c r="K134" s="83"/>
      <c r="L134" s="83"/>
      <c r="M134" s="85"/>
      <c r="N134" s="74"/>
      <c r="O134" s="86"/>
      <c r="P134" s="86"/>
      <c r="Q134" s="86"/>
      <c r="R134" s="86"/>
      <c r="S134" s="85"/>
      <c r="T134" s="74"/>
      <c r="U134" s="82"/>
      <c r="V134" s="74"/>
      <c r="W134" s="74"/>
      <c r="X134" s="15"/>
      <c r="Y134" s="15"/>
      <c r="Z134" s="15"/>
      <c r="AA134" s="15"/>
      <c r="AB134" s="85"/>
      <c r="AC134" s="87"/>
      <c r="AD134" s="88"/>
      <c r="AE134" s="88"/>
      <c r="AF134" s="88"/>
      <c r="AH134" s="6"/>
      <c r="AI134" s="6"/>
      <c r="AJ134" s="6"/>
      <c r="AK134" s="6"/>
      <c r="AL134" s="6"/>
      <c r="AM134" s="6"/>
      <c r="AN134" s="6"/>
      <c r="AO134" s="6"/>
      <c r="AP134" s="6"/>
      <c r="AQ134" s="6"/>
      <c r="AR134" s="6"/>
      <c r="AS134" s="6"/>
      <c r="AT134" s="6"/>
      <c r="AU134" s="6"/>
    </row>
    <row r="135" spans="1:47" ht="18" customHeight="1" x14ac:dyDescent="0.2">
      <c r="A135" s="15"/>
      <c r="B135" s="15"/>
      <c r="C135" s="15"/>
      <c r="D135" s="81"/>
      <c r="E135" s="81"/>
      <c r="F135" s="66"/>
      <c r="G135" s="82"/>
      <c r="H135" s="74"/>
      <c r="I135" s="83"/>
      <c r="J135" s="83"/>
      <c r="K135" s="83"/>
      <c r="L135" s="83"/>
      <c r="M135" s="85"/>
      <c r="N135" s="74"/>
      <c r="O135" s="86"/>
      <c r="P135" s="86"/>
      <c r="Q135" s="86"/>
      <c r="R135" s="86"/>
      <c r="S135" s="85"/>
      <c r="T135" s="74"/>
      <c r="U135" s="82"/>
      <c r="V135" s="74"/>
      <c r="W135" s="74"/>
      <c r="X135" s="15"/>
      <c r="Y135" s="15"/>
      <c r="Z135" s="15"/>
      <c r="AA135" s="15"/>
      <c r="AB135" s="85"/>
      <c r="AC135" s="87"/>
      <c r="AD135" s="88"/>
      <c r="AE135" s="88"/>
      <c r="AF135" s="88"/>
      <c r="AH135" s="6"/>
      <c r="AI135" s="6"/>
      <c r="AJ135" s="6"/>
      <c r="AK135" s="6"/>
      <c r="AL135" s="6"/>
      <c r="AM135" s="6"/>
      <c r="AN135" s="6"/>
      <c r="AO135" s="6"/>
      <c r="AP135" s="6"/>
      <c r="AQ135" s="6"/>
      <c r="AR135" s="6"/>
      <c r="AS135" s="6"/>
      <c r="AT135" s="6"/>
      <c r="AU135" s="6"/>
    </row>
    <row r="136" spans="1:47" ht="18" customHeight="1" x14ac:dyDescent="0.2">
      <c r="A136" s="15"/>
      <c r="B136" s="15"/>
      <c r="C136" s="15"/>
      <c r="D136" s="81"/>
      <c r="E136" s="81"/>
      <c r="F136" s="66"/>
      <c r="G136" s="82"/>
      <c r="H136" s="74"/>
      <c r="I136" s="83"/>
      <c r="J136" s="83"/>
      <c r="K136" s="83"/>
      <c r="L136" s="83"/>
      <c r="M136" s="85"/>
      <c r="N136" s="74"/>
      <c r="O136" s="86"/>
      <c r="P136" s="86"/>
      <c r="Q136" s="86"/>
      <c r="R136" s="86"/>
      <c r="S136" s="85"/>
      <c r="T136" s="74"/>
      <c r="U136" s="82"/>
      <c r="V136" s="74"/>
      <c r="W136" s="74"/>
      <c r="X136" s="15"/>
      <c r="Y136" s="15"/>
      <c r="Z136" s="15"/>
      <c r="AA136" s="15"/>
      <c r="AB136" s="85"/>
      <c r="AC136" s="87"/>
      <c r="AD136" s="88"/>
      <c r="AE136" s="88"/>
      <c r="AF136" s="88"/>
      <c r="AH136" s="6"/>
      <c r="AI136" s="6"/>
      <c r="AJ136" s="6"/>
      <c r="AK136" s="6"/>
      <c r="AL136" s="6"/>
      <c r="AM136" s="6"/>
      <c r="AN136" s="6"/>
      <c r="AO136" s="6"/>
      <c r="AP136" s="6"/>
      <c r="AQ136" s="6"/>
      <c r="AR136" s="6"/>
      <c r="AS136" s="6"/>
      <c r="AT136" s="6"/>
      <c r="AU136" s="6"/>
    </row>
    <row r="137" spans="1:47" ht="18" customHeight="1" x14ac:dyDescent="0.2">
      <c r="A137" s="15"/>
      <c r="B137" s="15"/>
      <c r="C137" s="15"/>
      <c r="D137" s="81"/>
      <c r="E137" s="81"/>
      <c r="F137" s="66"/>
      <c r="G137" s="82"/>
      <c r="H137" s="74"/>
      <c r="I137" s="83"/>
      <c r="J137" s="83"/>
      <c r="K137" s="83"/>
      <c r="L137" s="83"/>
      <c r="M137" s="85"/>
      <c r="N137" s="74"/>
      <c r="O137" s="86"/>
      <c r="P137" s="86"/>
      <c r="Q137" s="86"/>
      <c r="R137" s="86"/>
      <c r="S137" s="85"/>
      <c r="T137" s="74"/>
      <c r="U137" s="82"/>
      <c r="V137" s="74"/>
      <c r="W137" s="74"/>
      <c r="X137" s="15"/>
      <c r="Y137" s="15"/>
      <c r="Z137" s="15"/>
      <c r="AA137" s="15"/>
      <c r="AB137" s="85"/>
      <c r="AC137" s="87"/>
      <c r="AD137" s="88"/>
      <c r="AE137" s="88"/>
      <c r="AF137" s="88"/>
      <c r="AH137" s="6"/>
      <c r="AI137" s="6"/>
      <c r="AJ137" s="6"/>
      <c r="AK137" s="6"/>
      <c r="AL137" s="6"/>
      <c r="AM137" s="6"/>
      <c r="AN137" s="6"/>
      <c r="AO137" s="6"/>
      <c r="AP137" s="6"/>
      <c r="AQ137" s="6"/>
      <c r="AR137" s="6"/>
      <c r="AS137" s="6"/>
      <c r="AT137" s="6"/>
      <c r="AU137" s="6"/>
    </row>
    <row r="138" spans="1:47" ht="18" customHeight="1" x14ac:dyDescent="0.2">
      <c r="A138" s="15"/>
      <c r="B138" s="15"/>
      <c r="C138" s="15"/>
      <c r="D138" s="81"/>
      <c r="E138" s="81"/>
      <c r="F138" s="66"/>
      <c r="G138" s="82"/>
      <c r="H138" s="74"/>
      <c r="I138" s="83"/>
      <c r="J138" s="83"/>
      <c r="K138" s="83"/>
      <c r="L138" s="83"/>
      <c r="M138" s="85"/>
      <c r="N138" s="74"/>
      <c r="O138" s="86"/>
      <c r="P138" s="86"/>
      <c r="Q138" s="86"/>
      <c r="R138" s="86"/>
      <c r="S138" s="85"/>
      <c r="T138" s="74"/>
      <c r="U138" s="82"/>
      <c r="V138" s="74"/>
      <c r="W138" s="74"/>
      <c r="X138" s="15"/>
      <c r="Y138" s="15"/>
      <c r="Z138" s="15"/>
      <c r="AA138" s="15"/>
      <c r="AB138" s="85"/>
      <c r="AC138" s="87"/>
      <c r="AD138" s="88"/>
      <c r="AE138" s="88"/>
      <c r="AF138" s="88"/>
      <c r="AH138" s="6"/>
      <c r="AI138" s="6"/>
      <c r="AJ138" s="6"/>
      <c r="AK138" s="6"/>
      <c r="AL138" s="6"/>
      <c r="AM138" s="6"/>
      <c r="AN138" s="6"/>
      <c r="AO138" s="6"/>
      <c r="AP138" s="6"/>
      <c r="AQ138" s="6"/>
      <c r="AR138" s="6"/>
      <c r="AS138" s="6"/>
      <c r="AT138" s="6"/>
      <c r="AU138" s="6"/>
    </row>
    <row r="139" spans="1:47" ht="18" customHeight="1" x14ac:dyDescent="0.2">
      <c r="A139" s="15"/>
      <c r="B139" s="15"/>
      <c r="C139" s="15"/>
      <c r="D139" s="81"/>
      <c r="E139" s="81"/>
      <c r="F139" s="66"/>
      <c r="G139" s="82"/>
      <c r="H139" s="74"/>
      <c r="I139" s="83"/>
      <c r="J139" s="83"/>
      <c r="K139" s="83"/>
      <c r="L139" s="83"/>
      <c r="M139" s="85"/>
      <c r="N139" s="74"/>
      <c r="O139" s="86"/>
      <c r="P139" s="86"/>
      <c r="Q139" s="86"/>
      <c r="R139" s="86"/>
      <c r="S139" s="85"/>
      <c r="T139" s="74"/>
      <c r="U139" s="82"/>
      <c r="V139" s="74"/>
      <c r="W139" s="74"/>
      <c r="X139" s="15"/>
      <c r="Y139" s="15"/>
      <c r="Z139" s="15"/>
      <c r="AA139" s="15"/>
      <c r="AB139" s="85"/>
      <c r="AC139" s="87"/>
      <c r="AD139" s="88"/>
      <c r="AE139" s="88"/>
      <c r="AF139" s="88"/>
      <c r="AH139" s="6"/>
      <c r="AI139" s="6"/>
      <c r="AJ139" s="6"/>
      <c r="AK139" s="6"/>
      <c r="AL139" s="6"/>
      <c r="AM139" s="6"/>
      <c r="AN139" s="6"/>
      <c r="AO139" s="6"/>
      <c r="AP139" s="6"/>
      <c r="AQ139" s="6"/>
      <c r="AR139" s="6"/>
      <c r="AS139" s="6"/>
      <c r="AT139" s="6"/>
      <c r="AU139" s="6"/>
    </row>
    <row r="140" spans="1:47" ht="18" customHeight="1" x14ac:dyDescent="0.2">
      <c r="A140" s="15"/>
      <c r="B140" s="15"/>
      <c r="C140" s="15"/>
      <c r="D140" s="81"/>
      <c r="E140" s="81"/>
      <c r="F140" s="66"/>
      <c r="G140" s="82"/>
      <c r="H140" s="74"/>
      <c r="I140" s="83"/>
      <c r="J140" s="83"/>
      <c r="K140" s="83"/>
      <c r="L140" s="83"/>
      <c r="M140" s="85"/>
      <c r="N140" s="74"/>
      <c r="O140" s="86"/>
      <c r="P140" s="86"/>
      <c r="Q140" s="86"/>
      <c r="R140" s="86"/>
      <c r="S140" s="85"/>
      <c r="T140" s="74"/>
      <c r="U140" s="82"/>
      <c r="V140" s="74"/>
      <c r="W140" s="74"/>
      <c r="X140" s="15"/>
      <c r="Y140" s="15"/>
      <c r="Z140" s="15"/>
      <c r="AA140" s="15"/>
      <c r="AB140" s="85"/>
      <c r="AC140" s="87"/>
      <c r="AD140" s="88"/>
      <c r="AE140" s="88"/>
      <c r="AF140" s="88"/>
      <c r="AH140" s="6"/>
      <c r="AI140" s="6"/>
      <c r="AJ140" s="6"/>
      <c r="AK140" s="6"/>
      <c r="AL140" s="6"/>
      <c r="AM140" s="6"/>
      <c r="AN140" s="6"/>
      <c r="AO140" s="6"/>
      <c r="AP140" s="6"/>
      <c r="AQ140" s="6"/>
      <c r="AR140" s="6"/>
      <c r="AS140" s="6"/>
      <c r="AT140" s="6"/>
      <c r="AU140" s="6"/>
    </row>
    <row r="141" spans="1:47" ht="18" customHeight="1" x14ac:dyDescent="0.2">
      <c r="A141" s="15"/>
      <c r="B141" s="15"/>
      <c r="C141" s="15"/>
      <c r="D141" s="81"/>
      <c r="E141" s="81"/>
      <c r="F141" s="66"/>
      <c r="G141" s="82"/>
      <c r="H141" s="74"/>
      <c r="I141" s="83"/>
      <c r="J141" s="83"/>
      <c r="K141" s="83"/>
      <c r="L141" s="83"/>
      <c r="M141" s="85"/>
      <c r="N141" s="74"/>
      <c r="O141" s="86"/>
      <c r="P141" s="86"/>
      <c r="Q141" s="86"/>
      <c r="R141" s="86"/>
      <c r="S141" s="85"/>
      <c r="T141" s="74"/>
      <c r="U141" s="82"/>
      <c r="V141" s="74"/>
      <c r="W141" s="74"/>
      <c r="X141" s="15"/>
      <c r="Y141" s="15"/>
      <c r="Z141" s="15"/>
      <c r="AA141" s="15"/>
      <c r="AB141" s="85"/>
      <c r="AC141" s="87"/>
      <c r="AD141" s="88"/>
      <c r="AE141" s="88"/>
      <c r="AF141" s="88"/>
      <c r="AH141" s="6"/>
      <c r="AI141" s="6"/>
      <c r="AJ141" s="6"/>
      <c r="AK141" s="6"/>
      <c r="AL141" s="6"/>
      <c r="AM141" s="6"/>
      <c r="AN141" s="6"/>
      <c r="AO141" s="6"/>
      <c r="AP141" s="6"/>
      <c r="AQ141" s="6"/>
      <c r="AR141" s="6"/>
      <c r="AS141" s="6"/>
      <c r="AT141" s="6"/>
      <c r="AU141" s="6"/>
    </row>
    <row r="142" spans="1:47" ht="18" customHeight="1" x14ac:dyDescent="0.2">
      <c r="A142" s="15"/>
      <c r="B142" s="15"/>
      <c r="C142" s="15"/>
      <c r="D142" s="81"/>
      <c r="E142" s="81"/>
      <c r="F142" s="66"/>
      <c r="G142" s="82"/>
      <c r="H142" s="74"/>
      <c r="I142" s="83"/>
      <c r="J142" s="83"/>
      <c r="K142" s="83"/>
      <c r="L142" s="83"/>
      <c r="M142" s="85"/>
      <c r="N142" s="74"/>
      <c r="O142" s="86"/>
      <c r="P142" s="86"/>
      <c r="Q142" s="86"/>
      <c r="R142" s="86"/>
      <c r="S142" s="85"/>
      <c r="T142" s="74"/>
      <c r="U142" s="82"/>
      <c r="V142" s="74"/>
      <c r="W142" s="74"/>
      <c r="X142" s="15"/>
      <c r="Y142" s="15"/>
      <c r="Z142" s="15"/>
      <c r="AA142" s="15"/>
      <c r="AB142" s="85"/>
      <c r="AC142" s="87"/>
      <c r="AD142" s="88"/>
      <c r="AE142" s="88"/>
      <c r="AF142" s="88"/>
      <c r="AH142" s="6"/>
      <c r="AI142" s="6"/>
      <c r="AJ142" s="6"/>
      <c r="AK142" s="6"/>
      <c r="AL142" s="6"/>
      <c r="AM142" s="6"/>
      <c r="AN142" s="6"/>
      <c r="AO142" s="6"/>
      <c r="AP142" s="6"/>
      <c r="AQ142" s="6"/>
      <c r="AR142" s="6"/>
      <c r="AS142" s="6"/>
      <c r="AT142" s="6"/>
      <c r="AU142" s="6"/>
    </row>
    <row r="143" spans="1:47" ht="18" customHeight="1" x14ac:dyDescent="0.2">
      <c r="A143" s="15"/>
      <c r="B143" s="15"/>
      <c r="C143" s="15"/>
      <c r="D143" s="81"/>
      <c r="E143" s="81"/>
      <c r="F143" s="66"/>
      <c r="G143" s="82"/>
      <c r="H143" s="74"/>
      <c r="I143" s="83"/>
      <c r="J143" s="83"/>
      <c r="K143" s="83"/>
      <c r="L143" s="83"/>
      <c r="M143" s="85"/>
      <c r="N143" s="74"/>
      <c r="O143" s="86"/>
      <c r="P143" s="86"/>
      <c r="Q143" s="86"/>
      <c r="R143" s="86"/>
      <c r="S143" s="85"/>
      <c r="T143" s="74"/>
      <c r="U143" s="82"/>
      <c r="V143" s="74"/>
      <c r="W143" s="74"/>
      <c r="X143" s="15"/>
      <c r="Y143" s="15"/>
      <c r="Z143" s="15"/>
      <c r="AA143" s="15"/>
      <c r="AB143" s="85"/>
      <c r="AC143" s="87"/>
      <c r="AD143" s="88"/>
      <c r="AE143" s="88"/>
      <c r="AF143" s="88"/>
      <c r="AH143" s="6"/>
      <c r="AI143" s="6"/>
      <c r="AJ143" s="6"/>
      <c r="AK143" s="6"/>
      <c r="AL143" s="6"/>
      <c r="AM143" s="6"/>
      <c r="AN143" s="6"/>
      <c r="AO143" s="6"/>
      <c r="AP143" s="6"/>
      <c r="AQ143" s="6"/>
      <c r="AR143" s="6"/>
      <c r="AS143" s="6"/>
      <c r="AT143" s="6"/>
      <c r="AU143" s="6"/>
    </row>
    <row r="144" spans="1:47" ht="18" customHeight="1" x14ac:dyDescent="0.2">
      <c r="A144" s="15"/>
      <c r="B144" s="15"/>
      <c r="C144" s="15"/>
      <c r="D144" s="81"/>
      <c r="E144" s="81"/>
      <c r="F144" s="66"/>
      <c r="G144" s="82"/>
      <c r="H144" s="74"/>
      <c r="I144" s="83"/>
      <c r="J144" s="83"/>
      <c r="K144" s="83"/>
      <c r="L144" s="83"/>
      <c r="M144" s="85"/>
      <c r="N144" s="74"/>
      <c r="O144" s="86"/>
      <c r="P144" s="86"/>
      <c r="Q144" s="86"/>
      <c r="R144" s="86"/>
      <c r="S144" s="85"/>
      <c r="T144" s="74"/>
      <c r="U144" s="82"/>
      <c r="V144" s="74"/>
      <c r="W144" s="74"/>
      <c r="X144" s="15"/>
      <c r="Y144" s="15"/>
      <c r="Z144" s="15"/>
      <c r="AA144" s="15"/>
      <c r="AB144" s="85"/>
      <c r="AC144" s="87"/>
      <c r="AD144" s="88"/>
      <c r="AE144" s="88"/>
      <c r="AF144" s="88"/>
      <c r="AH144" s="6"/>
      <c r="AI144" s="6"/>
      <c r="AJ144" s="6"/>
      <c r="AK144" s="6"/>
      <c r="AL144" s="6"/>
      <c r="AM144" s="6"/>
      <c r="AN144" s="6"/>
      <c r="AO144" s="6"/>
      <c r="AP144" s="6"/>
      <c r="AQ144" s="6"/>
      <c r="AR144" s="6"/>
      <c r="AS144" s="6"/>
      <c r="AT144" s="6"/>
      <c r="AU144" s="6"/>
    </row>
    <row r="145" spans="1:47" ht="18" customHeight="1" x14ac:dyDescent="0.2">
      <c r="A145" s="15"/>
      <c r="B145" s="15"/>
      <c r="C145" s="15"/>
      <c r="D145" s="81"/>
      <c r="E145" s="81"/>
      <c r="F145" s="66"/>
      <c r="G145" s="82"/>
      <c r="H145" s="74"/>
      <c r="I145" s="83"/>
      <c r="J145" s="83"/>
      <c r="K145" s="83"/>
      <c r="L145" s="83"/>
      <c r="M145" s="85"/>
      <c r="N145" s="74"/>
      <c r="O145" s="86"/>
      <c r="P145" s="86"/>
      <c r="Q145" s="86"/>
      <c r="R145" s="86"/>
      <c r="S145" s="85"/>
      <c r="T145" s="74"/>
      <c r="U145" s="82"/>
      <c r="V145" s="74"/>
      <c r="W145" s="74"/>
      <c r="X145" s="15"/>
      <c r="Y145" s="15"/>
      <c r="Z145" s="15"/>
      <c r="AA145" s="15"/>
      <c r="AB145" s="85"/>
      <c r="AC145" s="87"/>
      <c r="AD145" s="88"/>
      <c r="AE145" s="88"/>
      <c r="AF145" s="88"/>
      <c r="AH145" s="6"/>
      <c r="AI145" s="6"/>
      <c r="AJ145" s="6"/>
      <c r="AK145" s="6"/>
      <c r="AL145" s="6"/>
      <c r="AM145" s="6"/>
      <c r="AN145" s="6"/>
      <c r="AO145" s="6"/>
      <c r="AP145" s="6"/>
      <c r="AQ145" s="6"/>
      <c r="AR145" s="6"/>
      <c r="AS145" s="6"/>
      <c r="AT145" s="6"/>
      <c r="AU145" s="6"/>
    </row>
    <row r="146" spans="1:47" ht="18" customHeight="1" x14ac:dyDescent="0.2">
      <c r="A146" s="15"/>
      <c r="B146" s="15"/>
      <c r="C146" s="15"/>
      <c r="D146" s="81"/>
      <c r="E146" s="81"/>
      <c r="F146" s="66"/>
      <c r="G146" s="82"/>
      <c r="H146" s="74"/>
      <c r="I146" s="83"/>
      <c r="J146" s="83"/>
      <c r="K146" s="83"/>
      <c r="L146" s="83"/>
      <c r="M146" s="85"/>
      <c r="N146" s="74"/>
      <c r="O146" s="86"/>
      <c r="P146" s="86"/>
      <c r="Q146" s="86"/>
      <c r="R146" s="86"/>
      <c r="S146" s="85"/>
      <c r="T146" s="74"/>
      <c r="U146" s="82"/>
      <c r="V146" s="74"/>
      <c r="W146" s="74"/>
      <c r="X146" s="15"/>
      <c r="Y146" s="15"/>
      <c r="Z146" s="15"/>
      <c r="AA146" s="15"/>
      <c r="AB146" s="85"/>
      <c r="AC146" s="87"/>
      <c r="AD146" s="88"/>
      <c r="AE146" s="88"/>
      <c r="AF146" s="88"/>
      <c r="AH146" s="6"/>
      <c r="AI146" s="6"/>
      <c r="AJ146" s="6"/>
      <c r="AK146" s="6"/>
      <c r="AL146" s="6"/>
      <c r="AM146" s="6"/>
      <c r="AN146" s="6"/>
      <c r="AO146" s="6"/>
      <c r="AP146" s="6"/>
      <c r="AQ146" s="6"/>
      <c r="AR146" s="6"/>
      <c r="AS146" s="6"/>
      <c r="AT146" s="6"/>
      <c r="AU146" s="6"/>
    </row>
    <row r="147" spans="1:47" ht="18" customHeight="1" x14ac:dyDescent="0.2">
      <c r="A147" s="15"/>
      <c r="B147" s="15"/>
      <c r="C147" s="15"/>
      <c r="D147" s="81"/>
      <c r="E147" s="81"/>
      <c r="F147" s="66"/>
      <c r="G147" s="82"/>
      <c r="H147" s="74"/>
      <c r="I147" s="83"/>
      <c r="J147" s="83"/>
      <c r="K147" s="83"/>
      <c r="L147" s="83"/>
      <c r="M147" s="85"/>
      <c r="N147" s="74"/>
      <c r="O147" s="86"/>
      <c r="P147" s="86"/>
      <c r="Q147" s="86"/>
      <c r="R147" s="86"/>
      <c r="S147" s="85"/>
      <c r="T147" s="74"/>
      <c r="U147" s="82"/>
      <c r="V147" s="74"/>
      <c r="W147" s="74"/>
      <c r="X147" s="15"/>
      <c r="Y147" s="15"/>
      <c r="Z147" s="15"/>
      <c r="AA147" s="15"/>
      <c r="AB147" s="85"/>
      <c r="AC147" s="87"/>
      <c r="AD147" s="88"/>
      <c r="AE147" s="88"/>
      <c r="AF147" s="88"/>
      <c r="AH147" s="6"/>
      <c r="AI147" s="6"/>
      <c r="AJ147" s="6"/>
      <c r="AK147" s="6"/>
      <c r="AL147" s="6"/>
      <c r="AM147" s="6"/>
      <c r="AN147" s="6"/>
      <c r="AO147" s="6"/>
      <c r="AP147" s="6"/>
      <c r="AQ147" s="6"/>
      <c r="AR147" s="6"/>
      <c r="AS147" s="6"/>
      <c r="AT147" s="6"/>
      <c r="AU147" s="6"/>
    </row>
    <row r="148" spans="1:47" ht="18" customHeight="1" x14ac:dyDescent="0.2">
      <c r="A148" s="15"/>
      <c r="B148" s="15"/>
      <c r="C148" s="15"/>
      <c r="D148" s="81"/>
      <c r="E148" s="81"/>
      <c r="F148" s="66"/>
      <c r="G148" s="82"/>
      <c r="H148" s="74"/>
      <c r="I148" s="83"/>
      <c r="J148" s="83"/>
      <c r="K148" s="83"/>
      <c r="L148" s="83"/>
      <c r="M148" s="85"/>
      <c r="N148" s="74"/>
      <c r="O148" s="86"/>
      <c r="P148" s="86"/>
      <c r="Q148" s="86"/>
      <c r="R148" s="86"/>
      <c r="S148" s="85"/>
      <c r="T148" s="74"/>
      <c r="U148" s="82"/>
      <c r="V148" s="74"/>
      <c r="W148" s="74"/>
      <c r="X148" s="15"/>
      <c r="Y148" s="15"/>
      <c r="Z148" s="15"/>
      <c r="AA148" s="15"/>
      <c r="AB148" s="85"/>
      <c r="AC148" s="87"/>
      <c r="AD148" s="88"/>
      <c r="AE148" s="88"/>
      <c r="AF148" s="88"/>
      <c r="AH148" s="6"/>
      <c r="AI148" s="6"/>
      <c r="AJ148" s="6"/>
      <c r="AK148" s="6"/>
      <c r="AL148" s="6"/>
      <c r="AM148" s="6"/>
      <c r="AN148" s="6"/>
      <c r="AO148" s="6"/>
      <c r="AP148" s="6"/>
      <c r="AQ148" s="6"/>
      <c r="AR148" s="6"/>
      <c r="AS148" s="6"/>
      <c r="AT148" s="6"/>
      <c r="AU148" s="6"/>
    </row>
    <row r="149" spans="1:47" ht="18" customHeight="1" x14ac:dyDescent="0.2">
      <c r="A149" s="15"/>
      <c r="B149" s="15"/>
      <c r="C149" s="15"/>
      <c r="D149" s="81"/>
      <c r="E149" s="81"/>
      <c r="F149" s="66"/>
      <c r="G149" s="82"/>
      <c r="H149" s="74"/>
      <c r="I149" s="83"/>
      <c r="J149" s="83"/>
      <c r="K149" s="83"/>
      <c r="L149" s="83"/>
      <c r="M149" s="85"/>
      <c r="N149" s="74"/>
      <c r="O149" s="86"/>
      <c r="P149" s="86"/>
      <c r="Q149" s="86"/>
      <c r="R149" s="86"/>
      <c r="S149" s="85"/>
      <c r="T149" s="74"/>
      <c r="U149" s="82"/>
      <c r="V149" s="74"/>
      <c r="W149" s="74"/>
      <c r="X149" s="15"/>
      <c r="Y149" s="15"/>
      <c r="Z149" s="15"/>
      <c r="AA149" s="15"/>
      <c r="AB149" s="85"/>
      <c r="AC149" s="87"/>
      <c r="AD149" s="88"/>
      <c r="AE149" s="88"/>
      <c r="AF149" s="88"/>
      <c r="AH149" s="6"/>
      <c r="AI149" s="6"/>
      <c r="AJ149" s="6"/>
      <c r="AK149" s="6"/>
      <c r="AL149" s="6"/>
      <c r="AM149" s="6"/>
      <c r="AN149" s="6"/>
      <c r="AO149" s="6"/>
      <c r="AP149" s="6"/>
      <c r="AQ149" s="6"/>
      <c r="AR149" s="6"/>
      <c r="AS149" s="6"/>
      <c r="AT149" s="6"/>
      <c r="AU149" s="6"/>
    </row>
    <row r="150" spans="1:47" ht="18" customHeight="1" x14ac:dyDescent="0.2">
      <c r="A150" s="15"/>
      <c r="B150" s="15"/>
      <c r="C150" s="15"/>
      <c r="D150" s="81"/>
      <c r="E150" s="81"/>
      <c r="F150" s="66"/>
      <c r="G150" s="82"/>
      <c r="H150" s="74"/>
      <c r="I150" s="83"/>
      <c r="J150" s="83"/>
      <c r="K150" s="83"/>
      <c r="L150" s="83"/>
      <c r="M150" s="85"/>
      <c r="N150" s="74"/>
      <c r="O150" s="86"/>
      <c r="P150" s="86"/>
      <c r="Q150" s="86"/>
      <c r="R150" s="86"/>
      <c r="S150" s="85"/>
      <c r="T150" s="74"/>
      <c r="U150" s="82"/>
      <c r="V150" s="74"/>
      <c r="W150" s="74"/>
      <c r="X150" s="15"/>
      <c r="Y150" s="15"/>
      <c r="Z150" s="15"/>
      <c r="AA150" s="15"/>
      <c r="AB150" s="85"/>
      <c r="AC150" s="87"/>
      <c r="AD150" s="88"/>
      <c r="AE150" s="88"/>
      <c r="AF150" s="88"/>
      <c r="AH150" s="6"/>
      <c r="AI150" s="6"/>
      <c r="AJ150" s="6"/>
      <c r="AK150" s="6"/>
      <c r="AL150" s="6"/>
      <c r="AM150" s="6"/>
      <c r="AN150" s="6"/>
      <c r="AO150" s="6"/>
      <c r="AP150" s="6"/>
      <c r="AQ150" s="6"/>
      <c r="AR150" s="6"/>
      <c r="AS150" s="6"/>
      <c r="AT150" s="6"/>
      <c r="AU150" s="6"/>
    </row>
    <row r="151" spans="1:47" ht="18" customHeight="1" x14ac:dyDescent="0.2">
      <c r="A151" s="15"/>
      <c r="B151" s="15"/>
      <c r="C151" s="15"/>
      <c r="D151" s="81"/>
      <c r="E151" s="81"/>
      <c r="F151" s="66"/>
      <c r="G151" s="82"/>
      <c r="H151" s="74"/>
      <c r="I151" s="83"/>
      <c r="J151" s="83"/>
      <c r="K151" s="83"/>
      <c r="L151" s="83"/>
      <c r="M151" s="85"/>
      <c r="N151" s="74"/>
      <c r="O151" s="86"/>
      <c r="P151" s="86"/>
      <c r="Q151" s="86"/>
      <c r="R151" s="86"/>
      <c r="S151" s="85"/>
      <c r="T151" s="74"/>
      <c r="U151" s="82"/>
      <c r="V151" s="74"/>
      <c r="W151" s="74"/>
      <c r="X151" s="15"/>
      <c r="Y151" s="15"/>
      <c r="Z151" s="15"/>
      <c r="AA151" s="15"/>
      <c r="AB151" s="85"/>
      <c r="AC151" s="87"/>
      <c r="AD151" s="88"/>
      <c r="AE151" s="88"/>
      <c r="AF151" s="88"/>
      <c r="AH151" s="6"/>
      <c r="AI151" s="6"/>
      <c r="AJ151" s="6"/>
      <c r="AK151" s="6"/>
      <c r="AL151" s="6"/>
      <c r="AM151" s="6"/>
      <c r="AN151" s="6"/>
      <c r="AO151" s="6"/>
      <c r="AP151" s="6"/>
      <c r="AQ151" s="6"/>
      <c r="AR151" s="6"/>
      <c r="AS151" s="6"/>
      <c r="AT151" s="6"/>
      <c r="AU151" s="6"/>
    </row>
    <row r="152" spans="1:47" ht="18" customHeight="1" x14ac:dyDescent="0.2">
      <c r="A152" s="15"/>
      <c r="B152" s="15"/>
      <c r="C152" s="15"/>
      <c r="D152" s="81"/>
      <c r="E152" s="81"/>
      <c r="F152" s="66"/>
      <c r="G152" s="82"/>
      <c r="H152" s="74"/>
      <c r="I152" s="83"/>
      <c r="J152" s="83"/>
      <c r="K152" s="83"/>
      <c r="L152" s="83"/>
      <c r="M152" s="85"/>
      <c r="N152" s="74"/>
      <c r="O152" s="86"/>
      <c r="P152" s="86"/>
      <c r="Q152" s="86"/>
      <c r="R152" s="86"/>
      <c r="S152" s="85"/>
      <c r="T152" s="74"/>
      <c r="U152" s="82"/>
      <c r="V152" s="74"/>
      <c r="W152" s="74"/>
      <c r="X152" s="15"/>
      <c r="Y152" s="15"/>
      <c r="Z152" s="15"/>
      <c r="AA152" s="15"/>
      <c r="AB152" s="85"/>
      <c r="AC152" s="87"/>
      <c r="AD152" s="88"/>
      <c r="AE152" s="88"/>
      <c r="AF152" s="88"/>
      <c r="AH152" s="6"/>
      <c r="AI152" s="6"/>
      <c r="AJ152" s="6"/>
      <c r="AK152" s="6"/>
      <c r="AL152" s="6"/>
      <c r="AM152" s="6"/>
      <c r="AN152" s="6"/>
      <c r="AO152" s="6"/>
      <c r="AP152" s="6"/>
      <c r="AQ152" s="6"/>
      <c r="AR152" s="6"/>
      <c r="AS152" s="6"/>
      <c r="AT152" s="6"/>
      <c r="AU152" s="6"/>
    </row>
    <row r="153" spans="1:47" ht="18" customHeight="1" x14ac:dyDescent="0.2">
      <c r="A153" s="15"/>
      <c r="B153" s="15"/>
      <c r="C153" s="15"/>
      <c r="D153" s="81"/>
      <c r="E153" s="81"/>
      <c r="F153" s="66"/>
      <c r="G153" s="82"/>
      <c r="H153" s="74"/>
      <c r="I153" s="83"/>
      <c r="J153" s="83"/>
      <c r="K153" s="83"/>
      <c r="L153" s="83"/>
      <c r="M153" s="85"/>
      <c r="N153" s="74"/>
      <c r="O153" s="86"/>
      <c r="P153" s="86"/>
      <c r="Q153" s="86"/>
      <c r="R153" s="86"/>
      <c r="S153" s="85"/>
      <c r="T153" s="74"/>
      <c r="U153" s="82"/>
      <c r="V153" s="74"/>
      <c r="W153" s="74"/>
      <c r="X153" s="15"/>
      <c r="Y153" s="15"/>
      <c r="Z153" s="15"/>
      <c r="AA153" s="15"/>
      <c r="AB153" s="85"/>
      <c r="AC153" s="87"/>
      <c r="AD153" s="88"/>
      <c r="AE153" s="88"/>
      <c r="AF153" s="88"/>
      <c r="AH153" s="6"/>
      <c r="AI153" s="6"/>
      <c r="AJ153" s="6"/>
      <c r="AK153" s="6"/>
      <c r="AL153" s="6"/>
      <c r="AM153" s="6"/>
      <c r="AN153" s="6"/>
      <c r="AO153" s="6"/>
      <c r="AP153" s="6"/>
      <c r="AQ153" s="6"/>
      <c r="AR153" s="6"/>
      <c r="AS153" s="6"/>
      <c r="AT153" s="6"/>
      <c r="AU153" s="6"/>
    </row>
    <row r="154" spans="1:47" ht="18" customHeight="1" x14ac:dyDescent="0.2">
      <c r="A154" s="15"/>
      <c r="B154" s="15"/>
      <c r="C154" s="15"/>
      <c r="D154" s="81"/>
      <c r="E154" s="81"/>
      <c r="F154" s="66"/>
      <c r="G154" s="82"/>
      <c r="H154" s="74"/>
      <c r="I154" s="83"/>
      <c r="J154" s="83"/>
      <c r="K154" s="83"/>
      <c r="L154" s="83"/>
      <c r="M154" s="85"/>
      <c r="N154" s="74"/>
      <c r="O154" s="86"/>
      <c r="P154" s="86"/>
      <c r="Q154" s="86"/>
      <c r="R154" s="86"/>
      <c r="S154" s="85"/>
      <c r="T154" s="74"/>
      <c r="U154" s="82"/>
      <c r="V154" s="74"/>
      <c r="W154" s="74"/>
      <c r="X154" s="15"/>
      <c r="Y154" s="15"/>
      <c r="Z154" s="15"/>
      <c r="AA154" s="15"/>
      <c r="AB154" s="85"/>
      <c r="AC154" s="87"/>
      <c r="AD154" s="88"/>
      <c r="AE154" s="88"/>
      <c r="AF154" s="88"/>
      <c r="AH154" s="6"/>
      <c r="AI154" s="6"/>
      <c r="AJ154" s="6"/>
      <c r="AK154" s="6"/>
      <c r="AL154" s="6"/>
      <c r="AM154" s="6"/>
      <c r="AN154" s="6"/>
      <c r="AO154" s="6"/>
      <c r="AP154" s="6"/>
      <c r="AQ154" s="6"/>
      <c r="AR154" s="6"/>
      <c r="AS154" s="6"/>
      <c r="AT154" s="6"/>
      <c r="AU154" s="6"/>
    </row>
    <row r="155" spans="1:47" ht="18" customHeight="1" x14ac:dyDescent="0.2">
      <c r="A155" s="15"/>
      <c r="B155" s="15"/>
      <c r="C155" s="15"/>
      <c r="D155" s="81"/>
      <c r="E155" s="81"/>
      <c r="F155" s="66"/>
      <c r="G155" s="82"/>
      <c r="H155" s="74"/>
      <c r="I155" s="83"/>
      <c r="J155" s="83"/>
      <c r="K155" s="83"/>
      <c r="L155" s="83"/>
      <c r="M155" s="85"/>
      <c r="N155" s="74"/>
      <c r="O155" s="86"/>
      <c r="P155" s="86"/>
      <c r="Q155" s="86"/>
      <c r="R155" s="86"/>
      <c r="S155" s="85"/>
      <c r="T155" s="74"/>
      <c r="U155" s="82"/>
      <c r="V155" s="74"/>
      <c r="W155" s="74"/>
      <c r="X155" s="15"/>
      <c r="Y155" s="15"/>
      <c r="Z155" s="15"/>
      <c r="AA155" s="15"/>
      <c r="AB155" s="85"/>
      <c r="AC155" s="87"/>
      <c r="AD155" s="88"/>
      <c r="AE155" s="88"/>
      <c r="AF155" s="88"/>
      <c r="AH155" s="6"/>
      <c r="AI155" s="6"/>
      <c r="AJ155" s="6"/>
      <c r="AK155" s="6"/>
      <c r="AL155" s="6"/>
      <c r="AM155" s="6"/>
      <c r="AN155" s="6"/>
      <c r="AO155" s="6"/>
      <c r="AP155" s="6"/>
      <c r="AQ155" s="6"/>
      <c r="AR155" s="6"/>
      <c r="AS155" s="6"/>
      <c r="AT155" s="6"/>
      <c r="AU155" s="6"/>
    </row>
    <row r="156" spans="1:47" ht="18" customHeight="1" x14ac:dyDescent="0.2">
      <c r="A156" s="15"/>
      <c r="B156" s="15"/>
      <c r="C156" s="15"/>
      <c r="D156" s="81"/>
      <c r="E156" s="81"/>
      <c r="F156" s="66"/>
      <c r="G156" s="82"/>
      <c r="H156" s="74"/>
      <c r="I156" s="83"/>
      <c r="J156" s="83"/>
      <c r="K156" s="83"/>
      <c r="L156" s="83"/>
      <c r="M156" s="85"/>
      <c r="N156" s="74"/>
      <c r="O156" s="86"/>
      <c r="P156" s="86"/>
      <c r="Q156" s="86"/>
      <c r="R156" s="86"/>
      <c r="S156" s="85"/>
      <c r="T156" s="74"/>
      <c r="U156" s="82"/>
      <c r="V156" s="74"/>
      <c r="W156" s="74"/>
      <c r="X156" s="15"/>
      <c r="Y156" s="15"/>
      <c r="Z156" s="15"/>
      <c r="AA156" s="15"/>
      <c r="AB156" s="85"/>
      <c r="AC156" s="87"/>
      <c r="AD156" s="88"/>
      <c r="AE156" s="88"/>
      <c r="AF156" s="88"/>
      <c r="AH156" s="6"/>
      <c r="AI156" s="6"/>
      <c r="AJ156" s="6"/>
      <c r="AK156" s="6"/>
      <c r="AL156" s="6"/>
      <c r="AM156" s="6"/>
      <c r="AN156" s="6"/>
      <c r="AO156" s="6"/>
      <c r="AP156" s="6"/>
      <c r="AQ156" s="6"/>
      <c r="AR156" s="6"/>
      <c r="AS156" s="6"/>
      <c r="AT156" s="6"/>
      <c r="AU156" s="6"/>
    </row>
    <row r="157" spans="1:47" ht="18" customHeight="1" x14ac:dyDescent="0.2">
      <c r="A157" s="15"/>
      <c r="B157" s="15"/>
      <c r="C157" s="15"/>
      <c r="D157" s="81"/>
      <c r="E157" s="81"/>
      <c r="F157" s="66"/>
      <c r="G157" s="82"/>
      <c r="H157" s="74"/>
      <c r="I157" s="83"/>
      <c r="J157" s="83"/>
      <c r="K157" s="83"/>
      <c r="L157" s="83"/>
      <c r="M157" s="85"/>
      <c r="N157" s="74"/>
      <c r="O157" s="86"/>
      <c r="P157" s="86"/>
      <c r="Q157" s="86"/>
      <c r="R157" s="86"/>
      <c r="S157" s="85"/>
      <c r="T157" s="74"/>
      <c r="U157" s="82"/>
      <c r="V157" s="74"/>
      <c r="W157" s="74"/>
      <c r="X157" s="15"/>
      <c r="Y157" s="15"/>
      <c r="Z157" s="15"/>
      <c r="AA157" s="15"/>
      <c r="AB157" s="85"/>
      <c r="AC157" s="87"/>
      <c r="AD157" s="88"/>
      <c r="AE157" s="88"/>
      <c r="AF157" s="88"/>
      <c r="AH157" s="6"/>
      <c r="AI157" s="6"/>
      <c r="AJ157" s="6"/>
      <c r="AK157" s="6"/>
      <c r="AL157" s="6"/>
      <c r="AM157" s="6"/>
      <c r="AN157" s="6"/>
      <c r="AO157" s="6"/>
      <c r="AP157" s="6"/>
      <c r="AQ157" s="6"/>
      <c r="AR157" s="6"/>
      <c r="AS157" s="6"/>
      <c r="AT157" s="6"/>
      <c r="AU157" s="6"/>
    </row>
    <row r="158" spans="1:47" ht="18" customHeight="1" x14ac:dyDescent="0.2">
      <c r="A158" s="15"/>
      <c r="B158" s="15"/>
      <c r="C158" s="15"/>
      <c r="D158" s="81"/>
      <c r="E158" s="81"/>
      <c r="F158" s="66"/>
      <c r="G158" s="82"/>
      <c r="H158" s="74"/>
      <c r="I158" s="83"/>
      <c r="J158" s="83"/>
      <c r="K158" s="83"/>
      <c r="L158" s="83"/>
      <c r="M158" s="85"/>
      <c r="N158" s="74"/>
      <c r="O158" s="86"/>
      <c r="P158" s="86"/>
      <c r="Q158" s="86"/>
      <c r="R158" s="86"/>
      <c r="S158" s="85"/>
      <c r="T158" s="74"/>
      <c r="U158" s="82"/>
      <c r="V158" s="74"/>
      <c r="W158" s="74"/>
      <c r="X158" s="15"/>
      <c r="Y158" s="15"/>
      <c r="Z158" s="15"/>
      <c r="AA158" s="15"/>
      <c r="AB158" s="85"/>
      <c r="AC158" s="87"/>
      <c r="AD158" s="88"/>
      <c r="AE158" s="88"/>
      <c r="AF158" s="88"/>
      <c r="AH158" s="6"/>
      <c r="AI158" s="6"/>
      <c r="AJ158" s="6"/>
      <c r="AK158" s="6"/>
      <c r="AL158" s="6"/>
      <c r="AM158" s="6"/>
      <c r="AN158" s="6"/>
      <c r="AO158" s="6"/>
      <c r="AP158" s="6"/>
      <c r="AQ158" s="6"/>
      <c r="AR158" s="6"/>
      <c r="AS158" s="6"/>
      <c r="AT158" s="6"/>
      <c r="AU158" s="6"/>
    </row>
    <row r="159" spans="1:47" ht="18" customHeight="1" x14ac:dyDescent="0.2">
      <c r="A159" s="15"/>
      <c r="B159" s="15"/>
      <c r="C159" s="15"/>
      <c r="D159" s="81"/>
      <c r="E159" s="81"/>
      <c r="F159" s="66"/>
      <c r="G159" s="82"/>
      <c r="H159" s="74"/>
      <c r="I159" s="83"/>
      <c r="J159" s="83"/>
      <c r="K159" s="83"/>
      <c r="L159" s="83"/>
      <c r="M159" s="85"/>
      <c r="N159" s="74"/>
      <c r="O159" s="86"/>
      <c r="P159" s="86"/>
      <c r="Q159" s="86"/>
      <c r="R159" s="86"/>
      <c r="S159" s="85"/>
      <c r="T159" s="74"/>
      <c r="U159" s="82"/>
      <c r="V159" s="74"/>
      <c r="W159" s="74"/>
      <c r="X159" s="15"/>
      <c r="Y159" s="15"/>
      <c r="Z159" s="15"/>
      <c r="AA159" s="15"/>
      <c r="AB159" s="85"/>
      <c r="AC159" s="87"/>
      <c r="AD159" s="88"/>
      <c r="AE159" s="88"/>
      <c r="AF159" s="88"/>
      <c r="AH159" s="6"/>
      <c r="AI159" s="6"/>
      <c r="AJ159" s="6"/>
      <c r="AK159" s="6"/>
      <c r="AL159" s="6"/>
      <c r="AM159" s="6"/>
      <c r="AN159" s="6"/>
      <c r="AO159" s="6"/>
      <c r="AP159" s="6"/>
      <c r="AQ159" s="6"/>
      <c r="AR159" s="6"/>
      <c r="AS159" s="6"/>
      <c r="AT159" s="6"/>
      <c r="AU159" s="6"/>
    </row>
    <row r="160" spans="1:47" ht="18" customHeight="1" x14ac:dyDescent="0.2">
      <c r="A160" s="15"/>
      <c r="B160" s="15"/>
      <c r="C160" s="15"/>
      <c r="D160" s="81"/>
      <c r="E160" s="81"/>
      <c r="F160" s="66"/>
      <c r="G160" s="82"/>
      <c r="H160" s="74"/>
      <c r="I160" s="83"/>
      <c r="J160" s="83"/>
      <c r="K160" s="83"/>
      <c r="L160" s="83"/>
      <c r="M160" s="85"/>
      <c r="N160" s="74"/>
      <c r="O160" s="86"/>
      <c r="P160" s="86"/>
      <c r="Q160" s="86"/>
      <c r="R160" s="86"/>
      <c r="S160" s="85"/>
      <c r="T160" s="74"/>
      <c r="U160" s="82"/>
      <c r="V160" s="74"/>
      <c r="W160" s="74"/>
      <c r="X160" s="15"/>
      <c r="Y160" s="15"/>
      <c r="Z160" s="15"/>
      <c r="AA160" s="15"/>
      <c r="AB160" s="85"/>
      <c r="AC160" s="87"/>
      <c r="AD160" s="88"/>
      <c r="AE160" s="88"/>
      <c r="AF160" s="88"/>
      <c r="AH160" s="6"/>
      <c r="AI160" s="6"/>
      <c r="AJ160" s="6"/>
      <c r="AK160" s="6"/>
      <c r="AL160" s="6"/>
      <c r="AM160" s="6"/>
      <c r="AN160" s="6"/>
      <c r="AO160" s="6"/>
      <c r="AP160" s="6"/>
      <c r="AQ160" s="6"/>
      <c r="AR160" s="6"/>
      <c r="AS160" s="6"/>
      <c r="AT160" s="6"/>
      <c r="AU160" s="6"/>
    </row>
    <row r="161" spans="1:47" ht="18" customHeight="1" x14ac:dyDescent="0.2">
      <c r="A161" s="15"/>
      <c r="B161" s="15"/>
      <c r="C161" s="15"/>
      <c r="D161" s="81"/>
      <c r="E161" s="81"/>
      <c r="F161" s="66"/>
      <c r="G161" s="82"/>
      <c r="H161" s="74"/>
      <c r="I161" s="83"/>
      <c r="J161" s="83"/>
      <c r="K161" s="83"/>
      <c r="L161" s="83"/>
      <c r="M161" s="85"/>
      <c r="N161" s="74"/>
      <c r="O161" s="86"/>
      <c r="P161" s="86"/>
      <c r="Q161" s="86"/>
      <c r="R161" s="86"/>
      <c r="S161" s="85"/>
      <c r="T161" s="74"/>
      <c r="U161" s="82"/>
      <c r="V161" s="74"/>
      <c r="W161" s="74"/>
      <c r="X161" s="15"/>
      <c r="Y161" s="15"/>
      <c r="Z161" s="15"/>
      <c r="AA161" s="15"/>
      <c r="AB161" s="85"/>
      <c r="AC161" s="87"/>
      <c r="AD161" s="88"/>
      <c r="AE161" s="88"/>
      <c r="AF161" s="88"/>
      <c r="AH161" s="6"/>
      <c r="AI161" s="6"/>
      <c r="AJ161" s="6"/>
      <c r="AK161" s="6"/>
      <c r="AL161" s="6"/>
      <c r="AM161" s="6"/>
      <c r="AN161" s="6"/>
      <c r="AO161" s="6"/>
      <c r="AP161" s="6"/>
      <c r="AQ161" s="6"/>
      <c r="AR161" s="6"/>
      <c r="AS161" s="6"/>
      <c r="AT161" s="6"/>
      <c r="AU161" s="6"/>
    </row>
    <row r="162" spans="1:47" ht="18" customHeight="1" x14ac:dyDescent="0.2">
      <c r="A162" s="15"/>
      <c r="B162" s="15"/>
      <c r="C162" s="15"/>
      <c r="D162" s="81"/>
      <c r="E162" s="81"/>
      <c r="F162" s="66"/>
      <c r="G162" s="82"/>
      <c r="H162" s="74"/>
      <c r="I162" s="83"/>
      <c r="J162" s="83"/>
      <c r="K162" s="83"/>
      <c r="L162" s="83"/>
      <c r="M162" s="85"/>
      <c r="N162" s="74"/>
      <c r="O162" s="86"/>
      <c r="P162" s="86"/>
      <c r="Q162" s="86"/>
      <c r="R162" s="86"/>
      <c r="S162" s="85"/>
      <c r="T162" s="74"/>
      <c r="U162" s="82"/>
      <c r="V162" s="74"/>
      <c r="W162" s="74"/>
      <c r="X162" s="15"/>
      <c r="Y162" s="15"/>
      <c r="Z162" s="15"/>
      <c r="AA162" s="15"/>
      <c r="AB162" s="85"/>
      <c r="AC162" s="87"/>
      <c r="AD162" s="88"/>
      <c r="AE162" s="88"/>
      <c r="AF162" s="88"/>
      <c r="AH162" s="6"/>
      <c r="AI162" s="6"/>
      <c r="AJ162" s="6"/>
      <c r="AK162" s="6"/>
      <c r="AL162" s="6"/>
      <c r="AM162" s="6"/>
      <c r="AN162" s="6"/>
      <c r="AO162" s="6"/>
      <c r="AP162" s="6"/>
      <c r="AQ162" s="6"/>
      <c r="AR162" s="6"/>
      <c r="AS162" s="6"/>
      <c r="AT162" s="6"/>
      <c r="AU162" s="6"/>
    </row>
    <row r="163" spans="1:47" ht="18" customHeight="1" x14ac:dyDescent="0.2">
      <c r="A163" s="15"/>
      <c r="B163" s="15"/>
      <c r="C163" s="15"/>
      <c r="D163" s="81"/>
      <c r="E163" s="81"/>
      <c r="F163" s="66"/>
      <c r="G163" s="82"/>
      <c r="H163" s="74"/>
      <c r="I163" s="83"/>
      <c r="J163" s="83"/>
      <c r="K163" s="83"/>
      <c r="L163" s="83"/>
      <c r="M163" s="85"/>
      <c r="N163" s="74"/>
      <c r="O163" s="86"/>
      <c r="P163" s="86"/>
      <c r="Q163" s="86"/>
      <c r="R163" s="86"/>
      <c r="S163" s="85"/>
      <c r="T163" s="74"/>
      <c r="U163" s="82"/>
      <c r="V163" s="74"/>
      <c r="W163" s="74"/>
      <c r="X163" s="15"/>
      <c r="Y163" s="15"/>
      <c r="Z163" s="15"/>
      <c r="AA163" s="15"/>
      <c r="AB163" s="85"/>
      <c r="AC163" s="87"/>
      <c r="AD163" s="88"/>
      <c r="AE163" s="88"/>
      <c r="AF163" s="88"/>
      <c r="AH163" s="6"/>
      <c r="AI163" s="6"/>
      <c r="AJ163" s="6"/>
      <c r="AK163" s="6"/>
      <c r="AL163" s="6"/>
      <c r="AM163" s="6"/>
      <c r="AN163" s="6"/>
      <c r="AO163" s="6"/>
      <c r="AP163" s="6"/>
      <c r="AQ163" s="6"/>
      <c r="AR163" s="6"/>
      <c r="AS163" s="6"/>
      <c r="AT163" s="6"/>
      <c r="AU163" s="6"/>
    </row>
    <row r="164" spans="1:47" ht="18" customHeight="1" x14ac:dyDescent="0.2">
      <c r="A164" s="15"/>
      <c r="B164" s="15"/>
      <c r="C164" s="15"/>
      <c r="D164" s="81"/>
      <c r="E164" s="81"/>
      <c r="F164" s="66"/>
      <c r="G164" s="82"/>
      <c r="H164" s="74"/>
      <c r="I164" s="83"/>
      <c r="J164" s="83"/>
      <c r="K164" s="83"/>
      <c r="L164" s="83"/>
      <c r="M164" s="85"/>
      <c r="N164" s="74"/>
      <c r="O164" s="86"/>
      <c r="P164" s="86"/>
      <c r="Q164" s="86"/>
      <c r="R164" s="86"/>
      <c r="S164" s="85"/>
      <c r="T164" s="74"/>
      <c r="U164" s="82"/>
      <c r="V164" s="74"/>
      <c r="W164" s="74"/>
      <c r="X164" s="15"/>
      <c r="Y164" s="15"/>
      <c r="Z164" s="15"/>
      <c r="AA164" s="15"/>
      <c r="AB164" s="85"/>
      <c r="AC164" s="87"/>
      <c r="AD164" s="88"/>
      <c r="AE164" s="88"/>
      <c r="AF164" s="88"/>
      <c r="AH164" s="6"/>
      <c r="AI164" s="6"/>
      <c r="AJ164" s="6"/>
      <c r="AK164" s="6"/>
      <c r="AL164" s="6"/>
      <c r="AM164" s="6"/>
      <c r="AN164" s="6"/>
      <c r="AO164" s="6"/>
      <c r="AP164" s="6"/>
      <c r="AQ164" s="6"/>
      <c r="AR164" s="6"/>
      <c r="AS164" s="6"/>
      <c r="AT164" s="6"/>
      <c r="AU164" s="6"/>
    </row>
    <row r="165" spans="1:47" ht="18" customHeight="1" x14ac:dyDescent="0.2">
      <c r="A165" s="15"/>
      <c r="B165" s="15"/>
      <c r="C165" s="15"/>
      <c r="D165" s="81"/>
      <c r="E165" s="81"/>
      <c r="F165" s="66"/>
      <c r="G165" s="82"/>
      <c r="H165" s="74"/>
      <c r="I165" s="83"/>
      <c r="J165" s="83"/>
      <c r="K165" s="83"/>
      <c r="L165" s="83"/>
      <c r="M165" s="85"/>
      <c r="N165" s="74"/>
      <c r="O165" s="86"/>
      <c r="P165" s="86"/>
      <c r="Q165" s="86"/>
      <c r="R165" s="86"/>
      <c r="S165" s="85"/>
      <c r="T165" s="74"/>
      <c r="U165" s="82"/>
      <c r="V165" s="74"/>
      <c r="W165" s="74"/>
      <c r="X165" s="15"/>
      <c r="Y165" s="15"/>
      <c r="Z165" s="15"/>
      <c r="AA165" s="15"/>
      <c r="AB165" s="85"/>
      <c r="AC165" s="87"/>
      <c r="AD165" s="88"/>
      <c r="AE165" s="88"/>
      <c r="AF165" s="88"/>
      <c r="AH165" s="6"/>
      <c r="AI165" s="6"/>
      <c r="AJ165" s="6"/>
      <c r="AK165" s="6"/>
      <c r="AL165" s="6"/>
      <c r="AM165" s="6"/>
      <c r="AN165" s="6"/>
      <c r="AO165" s="6"/>
      <c r="AP165" s="6"/>
      <c r="AQ165" s="6"/>
      <c r="AR165" s="6"/>
      <c r="AS165" s="6"/>
      <c r="AT165" s="6"/>
      <c r="AU165" s="6"/>
    </row>
    <row r="166" spans="1:47" ht="18" customHeight="1" x14ac:dyDescent="0.2">
      <c r="A166" s="15"/>
      <c r="B166" s="15"/>
      <c r="C166" s="15"/>
      <c r="D166" s="81"/>
      <c r="E166" s="81"/>
      <c r="F166" s="66"/>
      <c r="G166" s="82"/>
      <c r="H166" s="74"/>
      <c r="I166" s="83"/>
      <c r="J166" s="83"/>
      <c r="K166" s="83"/>
      <c r="L166" s="83"/>
      <c r="M166" s="85"/>
      <c r="N166" s="74"/>
      <c r="O166" s="86"/>
      <c r="P166" s="86"/>
      <c r="Q166" s="86"/>
      <c r="R166" s="86"/>
      <c r="S166" s="85"/>
      <c r="T166" s="74"/>
      <c r="U166" s="82"/>
      <c r="V166" s="74"/>
      <c r="W166" s="74"/>
      <c r="X166" s="15"/>
      <c r="Y166" s="15"/>
      <c r="Z166" s="15"/>
      <c r="AA166" s="15"/>
      <c r="AB166" s="85"/>
      <c r="AC166" s="87"/>
      <c r="AD166" s="88"/>
      <c r="AE166" s="88"/>
      <c r="AF166" s="88"/>
      <c r="AH166" s="6"/>
      <c r="AI166" s="6"/>
      <c r="AJ166" s="6"/>
      <c r="AK166" s="6"/>
      <c r="AL166" s="6"/>
      <c r="AM166" s="6"/>
      <c r="AN166" s="6"/>
      <c r="AO166" s="6"/>
      <c r="AP166" s="6"/>
      <c r="AQ166" s="6"/>
      <c r="AR166" s="6"/>
      <c r="AS166" s="6"/>
      <c r="AT166" s="6"/>
      <c r="AU166" s="6"/>
    </row>
    <row r="167" spans="1:47" ht="18" customHeight="1" x14ac:dyDescent="0.2">
      <c r="A167" s="15"/>
      <c r="B167" s="15"/>
      <c r="C167" s="15"/>
      <c r="D167" s="81"/>
      <c r="E167" s="81"/>
      <c r="F167" s="66"/>
      <c r="G167" s="82"/>
      <c r="H167" s="74"/>
      <c r="I167" s="83"/>
      <c r="J167" s="83"/>
      <c r="K167" s="83"/>
      <c r="L167" s="83"/>
      <c r="M167" s="85"/>
      <c r="N167" s="74"/>
      <c r="O167" s="86"/>
      <c r="P167" s="86"/>
      <c r="Q167" s="86"/>
      <c r="R167" s="86"/>
      <c r="S167" s="85"/>
      <c r="T167" s="74"/>
      <c r="U167" s="82"/>
      <c r="V167" s="74"/>
      <c r="W167" s="74"/>
      <c r="X167" s="15"/>
      <c r="Y167" s="15"/>
      <c r="Z167" s="15"/>
      <c r="AA167" s="15"/>
      <c r="AB167" s="85"/>
      <c r="AC167" s="87"/>
      <c r="AD167" s="88"/>
      <c r="AE167" s="88"/>
      <c r="AF167" s="88"/>
      <c r="AH167" s="6"/>
      <c r="AI167" s="6"/>
      <c r="AJ167" s="6"/>
      <c r="AK167" s="6"/>
      <c r="AL167" s="6"/>
      <c r="AM167" s="6"/>
      <c r="AN167" s="6"/>
      <c r="AO167" s="6"/>
      <c r="AP167" s="6"/>
      <c r="AQ167" s="6"/>
      <c r="AR167" s="6"/>
      <c r="AS167" s="6"/>
      <c r="AT167" s="6"/>
      <c r="AU167" s="6"/>
    </row>
    <row r="168" spans="1:47" ht="18" customHeight="1" x14ac:dyDescent="0.2">
      <c r="A168" s="15"/>
      <c r="B168" s="15"/>
      <c r="C168" s="15"/>
      <c r="D168" s="81"/>
      <c r="E168" s="81"/>
      <c r="F168" s="66"/>
      <c r="G168" s="82"/>
      <c r="H168" s="74"/>
      <c r="I168" s="83"/>
      <c r="J168" s="83"/>
      <c r="K168" s="83"/>
      <c r="L168" s="83"/>
      <c r="M168" s="85"/>
      <c r="N168" s="74"/>
      <c r="O168" s="86"/>
      <c r="P168" s="86"/>
      <c r="Q168" s="86"/>
      <c r="R168" s="86"/>
      <c r="S168" s="85"/>
      <c r="T168" s="74"/>
      <c r="U168" s="82"/>
      <c r="V168" s="74"/>
      <c r="W168" s="74"/>
      <c r="X168" s="15"/>
      <c r="Y168" s="15"/>
      <c r="Z168" s="15"/>
      <c r="AA168" s="15"/>
      <c r="AB168" s="85"/>
      <c r="AC168" s="87"/>
      <c r="AD168" s="88"/>
      <c r="AE168" s="88"/>
      <c r="AF168" s="88"/>
      <c r="AH168" s="6"/>
      <c r="AI168" s="6"/>
      <c r="AJ168" s="6"/>
      <c r="AK168" s="6"/>
      <c r="AL168" s="6"/>
      <c r="AM168" s="6"/>
      <c r="AN168" s="6"/>
      <c r="AO168" s="6"/>
      <c r="AP168" s="6"/>
      <c r="AQ168" s="6"/>
      <c r="AR168" s="6"/>
      <c r="AS168" s="6"/>
      <c r="AT168" s="6"/>
      <c r="AU168" s="6"/>
    </row>
    <row r="169" spans="1:47" ht="18" customHeight="1" x14ac:dyDescent="0.2">
      <c r="A169" s="15"/>
      <c r="B169" s="15"/>
      <c r="C169" s="15"/>
      <c r="D169" s="81"/>
      <c r="E169" s="81"/>
      <c r="F169" s="66"/>
      <c r="G169" s="82"/>
      <c r="H169" s="74"/>
      <c r="I169" s="83"/>
      <c r="J169" s="83"/>
      <c r="K169" s="83"/>
      <c r="L169" s="83"/>
      <c r="M169" s="85"/>
      <c r="N169" s="74"/>
      <c r="O169" s="86"/>
      <c r="P169" s="86"/>
      <c r="Q169" s="86"/>
      <c r="R169" s="86"/>
      <c r="S169" s="85"/>
      <c r="T169" s="74"/>
      <c r="U169" s="82"/>
      <c r="V169" s="74"/>
      <c r="W169" s="74"/>
      <c r="X169" s="15"/>
      <c r="Y169" s="15"/>
      <c r="Z169" s="15"/>
      <c r="AA169" s="15"/>
      <c r="AB169" s="85"/>
      <c r="AC169" s="87"/>
      <c r="AD169" s="88"/>
      <c r="AE169" s="88"/>
      <c r="AF169" s="88"/>
      <c r="AH169" s="6"/>
      <c r="AI169" s="6"/>
      <c r="AJ169" s="6"/>
      <c r="AK169" s="6"/>
      <c r="AL169" s="6"/>
      <c r="AM169" s="6"/>
      <c r="AN169" s="6"/>
      <c r="AO169" s="6"/>
      <c r="AP169" s="6"/>
      <c r="AQ169" s="6"/>
      <c r="AR169" s="6"/>
      <c r="AS169" s="6"/>
      <c r="AT169" s="6"/>
      <c r="AU169" s="6"/>
    </row>
    <row r="170" spans="1:47" ht="18" customHeight="1" x14ac:dyDescent="0.2">
      <c r="A170" s="15"/>
      <c r="B170" s="15"/>
      <c r="C170" s="15"/>
      <c r="D170" s="81"/>
      <c r="E170" s="81"/>
      <c r="F170" s="66"/>
      <c r="G170" s="82"/>
      <c r="H170" s="74"/>
      <c r="I170" s="83"/>
      <c r="J170" s="83"/>
      <c r="K170" s="83"/>
      <c r="L170" s="83"/>
      <c r="M170" s="85"/>
      <c r="N170" s="74"/>
      <c r="O170" s="86"/>
      <c r="P170" s="86"/>
      <c r="Q170" s="86"/>
      <c r="R170" s="86"/>
      <c r="S170" s="85"/>
      <c r="T170" s="74"/>
      <c r="U170" s="82"/>
      <c r="V170" s="74"/>
      <c r="W170" s="74"/>
      <c r="X170" s="15"/>
      <c r="Y170" s="15"/>
      <c r="Z170" s="15"/>
      <c r="AA170" s="15"/>
      <c r="AB170" s="85"/>
      <c r="AC170" s="87"/>
      <c r="AD170" s="88"/>
      <c r="AE170" s="88"/>
      <c r="AF170" s="88"/>
      <c r="AH170" s="6"/>
      <c r="AI170" s="6"/>
      <c r="AJ170" s="6"/>
      <c r="AK170" s="6"/>
      <c r="AL170" s="6"/>
      <c r="AM170" s="6"/>
      <c r="AN170" s="6"/>
      <c r="AO170" s="6"/>
      <c r="AP170" s="6"/>
      <c r="AQ170" s="6"/>
      <c r="AR170" s="6"/>
      <c r="AS170" s="6"/>
      <c r="AT170" s="6"/>
      <c r="AU170" s="6"/>
    </row>
    <row r="171" spans="1:47" ht="18" customHeight="1" x14ac:dyDescent="0.2">
      <c r="A171" s="15"/>
      <c r="B171" s="15"/>
      <c r="C171" s="15"/>
      <c r="D171" s="81"/>
      <c r="E171" s="81"/>
      <c r="F171" s="66"/>
      <c r="G171" s="82"/>
      <c r="H171" s="74"/>
      <c r="I171" s="83"/>
      <c r="J171" s="83"/>
      <c r="K171" s="83"/>
      <c r="L171" s="83"/>
      <c r="M171" s="85"/>
      <c r="N171" s="74"/>
      <c r="O171" s="86"/>
      <c r="P171" s="86"/>
      <c r="Q171" s="86"/>
      <c r="R171" s="86"/>
      <c r="S171" s="85"/>
      <c r="T171" s="74"/>
      <c r="U171" s="82"/>
      <c r="V171" s="74"/>
      <c r="W171" s="74"/>
      <c r="X171" s="15"/>
      <c r="Y171" s="15"/>
      <c r="Z171" s="15"/>
      <c r="AA171" s="15"/>
      <c r="AB171" s="85"/>
      <c r="AC171" s="87"/>
      <c r="AD171" s="88"/>
      <c r="AE171" s="88"/>
      <c r="AF171" s="88"/>
      <c r="AH171" s="6"/>
      <c r="AI171" s="6"/>
      <c r="AJ171" s="6"/>
      <c r="AK171" s="6"/>
      <c r="AL171" s="6"/>
      <c r="AM171" s="6"/>
      <c r="AN171" s="6"/>
      <c r="AO171" s="6"/>
      <c r="AP171" s="6"/>
      <c r="AQ171" s="6"/>
      <c r="AR171" s="6"/>
      <c r="AS171" s="6"/>
      <c r="AT171" s="6"/>
      <c r="AU171" s="6"/>
    </row>
    <row r="172" spans="1:47" ht="18" customHeight="1" x14ac:dyDescent="0.2">
      <c r="A172" s="15"/>
      <c r="B172" s="15"/>
      <c r="C172" s="15"/>
      <c r="D172" s="81"/>
      <c r="E172" s="81"/>
      <c r="F172" s="66"/>
      <c r="G172" s="82"/>
      <c r="H172" s="74"/>
      <c r="I172" s="83"/>
      <c r="J172" s="83"/>
      <c r="K172" s="83"/>
      <c r="L172" s="83"/>
      <c r="M172" s="85"/>
      <c r="N172" s="74"/>
      <c r="O172" s="86"/>
      <c r="P172" s="86"/>
      <c r="Q172" s="86"/>
      <c r="R172" s="86"/>
      <c r="S172" s="85"/>
      <c r="T172" s="74"/>
      <c r="U172" s="82"/>
      <c r="V172" s="74"/>
      <c r="W172" s="74"/>
      <c r="X172" s="15"/>
      <c r="Y172" s="15"/>
      <c r="Z172" s="15"/>
      <c r="AA172" s="15"/>
      <c r="AB172" s="85"/>
      <c r="AC172" s="87"/>
      <c r="AD172" s="88"/>
      <c r="AE172" s="88"/>
      <c r="AF172" s="88"/>
      <c r="AH172" s="6"/>
      <c r="AI172" s="6"/>
      <c r="AJ172" s="6"/>
      <c r="AK172" s="6"/>
      <c r="AL172" s="6"/>
      <c r="AM172" s="6"/>
      <c r="AN172" s="6"/>
      <c r="AO172" s="6"/>
      <c r="AP172" s="6"/>
      <c r="AQ172" s="6"/>
      <c r="AR172" s="6"/>
      <c r="AS172" s="6"/>
      <c r="AT172" s="6"/>
      <c r="AU172" s="6"/>
    </row>
    <row r="173" spans="1:47" ht="18" customHeight="1" x14ac:dyDescent="0.2">
      <c r="A173" s="15"/>
      <c r="B173" s="15"/>
      <c r="C173" s="15"/>
      <c r="D173" s="81"/>
      <c r="E173" s="81"/>
      <c r="F173" s="66"/>
      <c r="G173" s="82"/>
      <c r="H173" s="74"/>
      <c r="I173" s="83"/>
      <c r="J173" s="83"/>
      <c r="K173" s="83"/>
      <c r="L173" s="83"/>
      <c r="M173" s="85"/>
      <c r="N173" s="74"/>
      <c r="O173" s="86"/>
      <c r="P173" s="86"/>
      <c r="Q173" s="86"/>
      <c r="R173" s="86"/>
      <c r="S173" s="85"/>
      <c r="T173" s="74"/>
      <c r="U173" s="82"/>
      <c r="V173" s="74"/>
      <c r="W173" s="74"/>
      <c r="X173" s="15"/>
      <c r="Y173" s="15"/>
      <c r="Z173" s="15"/>
      <c r="AA173" s="15"/>
      <c r="AB173" s="85"/>
      <c r="AC173" s="87"/>
      <c r="AD173" s="88"/>
      <c r="AE173" s="88"/>
      <c r="AF173" s="88"/>
      <c r="AH173" s="6"/>
      <c r="AI173" s="6"/>
      <c r="AJ173" s="6"/>
      <c r="AK173" s="6"/>
      <c r="AL173" s="6"/>
      <c r="AM173" s="6"/>
      <c r="AN173" s="6"/>
      <c r="AO173" s="6"/>
      <c r="AP173" s="6"/>
      <c r="AQ173" s="6"/>
      <c r="AR173" s="6"/>
      <c r="AS173" s="6"/>
      <c r="AT173" s="6"/>
      <c r="AU173" s="6"/>
    </row>
    <row r="174" spans="1:47" ht="18" customHeight="1" x14ac:dyDescent="0.2">
      <c r="A174" s="15"/>
      <c r="B174" s="15"/>
      <c r="C174" s="15"/>
      <c r="D174" s="81"/>
      <c r="E174" s="81"/>
      <c r="F174" s="66"/>
      <c r="G174" s="82"/>
      <c r="H174" s="74"/>
      <c r="I174" s="83"/>
      <c r="J174" s="83"/>
      <c r="K174" s="83"/>
      <c r="L174" s="83"/>
      <c r="M174" s="85"/>
      <c r="N174" s="74"/>
      <c r="O174" s="86"/>
      <c r="P174" s="86"/>
      <c r="Q174" s="86"/>
      <c r="R174" s="86"/>
      <c r="S174" s="85"/>
      <c r="T174" s="74"/>
      <c r="U174" s="82"/>
      <c r="V174" s="74"/>
      <c r="W174" s="74"/>
      <c r="X174" s="15"/>
      <c r="Y174" s="15"/>
      <c r="Z174" s="15"/>
      <c r="AA174" s="15"/>
      <c r="AB174" s="85"/>
      <c r="AC174" s="87"/>
      <c r="AD174" s="88"/>
      <c r="AE174" s="88"/>
      <c r="AF174" s="88"/>
      <c r="AH174" s="6"/>
      <c r="AI174" s="6"/>
      <c r="AJ174" s="6"/>
      <c r="AK174" s="6"/>
      <c r="AL174" s="6"/>
      <c r="AM174" s="6"/>
      <c r="AN174" s="6"/>
      <c r="AO174" s="6"/>
      <c r="AP174" s="6"/>
      <c r="AQ174" s="6"/>
      <c r="AR174" s="6"/>
      <c r="AS174" s="6"/>
      <c r="AT174" s="6"/>
      <c r="AU174" s="6"/>
    </row>
    <row r="175" spans="1:47" ht="18" customHeight="1" x14ac:dyDescent="0.2">
      <c r="A175" s="15"/>
      <c r="B175" s="15"/>
      <c r="C175" s="15"/>
      <c r="D175" s="81"/>
      <c r="E175" s="81"/>
      <c r="F175" s="66"/>
      <c r="G175" s="82"/>
      <c r="H175" s="74"/>
      <c r="I175" s="83"/>
      <c r="J175" s="83"/>
      <c r="K175" s="83"/>
      <c r="L175" s="83"/>
      <c r="M175" s="85"/>
      <c r="N175" s="74"/>
      <c r="O175" s="86"/>
      <c r="P175" s="86"/>
      <c r="Q175" s="86"/>
      <c r="R175" s="86"/>
      <c r="S175" s="85"/>
      <c r="T175" s="74"/>
      <c r="U175" s="82"/>
      <c r="V175" s="74"/>
      <c r="W175" s="74"/>
      <c r="X175" s="15"/>
      <c r="Y175" s="15"/>
      <c r="Z175" s="15"/>
      <c r="AA175" s="15"/>
      <c r="AB175" s="85"/>
      <c r="AC175" s="87"/>
      <c r="AD175" s="88"/>
      <c r="AE175" s="88"/>
      <c r="AF175" s="88"/>
      <c r="AH175" s="6"/>
      <c r="AI175" s="6"/>
      <c r="AJ175" s="6"/>
      <c r="AK175" s="6"/>
      <c r="AL175" s="6"/>
      <c r="AM175" s="6"/>
      <c r="AN175" s="6"/>
      <c r="AO175" s="6"/>
      <c r="AP175" s="6"/>
      <c r="AQ175" s="6"/>
      <c r="AR175" s="6"/>
      <c r="AS175" s="6"/>
      <c r="AT175" s="6"/>
      <c r="AU175" s="6"/>
    </row>
    <row r="176" spans="1:47" ht="18" customHeight="1" x14ac:dyDescent="0.2">
      <c r="A176" s="15"/>
      <c r="B176" s="15"/>
      <c r="C176" s="15"/>
      <c r="D176" s="81"/>
      <c r="E176" s="81"/>
      <c r="F176" s="66"/>
      <c r="G176" s="82"/>
      <c r="H176" s="74"/>
      <c r="I176" s="83"/>
      <c r="J176" s="83"/>
      <c r="K176" s="83"/>
      <c r="L176" s="83"/>
      <c r="M176" s="85"/>
      <c r="N176" s="74"/>
      <c r="O176" s="86"/>
      <c r="P176" s="86"/>
      <c r="Q176" s="86"/>
      <c r="R176" s="86"/>
      <c r="S176" s="85"/>
      <c r="T176" s="74"/>
      <c r="U176" s="82"/>
      <c r="V176" s="74"/>
      <c r="W176" s="74"/>
      <c r="X176" s="15"/>
      <c r="Y176" s="15"/>
      <c r="Z176" s="15"/>
      <c r="AA176" s="15"/>
      <c r="AB176" s="85"/>
      <c r="AC176" s="87"/>
      <c r="AD176" s="88"/>
      <c r="AE176" s="88"/>
      <c r="AF176" s="88"/>
      <c r="AH176" s="6"/>
      <c r="AI176" s="6"/>
      <c r="AJ176" s="6"/>
      <c r="AK176" s="6"/>
      <c r="AL176" s="6"/>
      <c r="AM176" s="6"/>
      <c r="AN176" s="6"/>
      <c r="AO176" s="6"/>
      <c r="AP176" s="6"/>
      <c r="AQ176" s="6"/>
      <c r="AR176" s="6"/>
      <c r="AS176" s="6"/>
      <c r="AT176" s="6"/>
      <c r="AU176" s="6"/>
    </row>
    <row r="177" spans="1:47" ht="18" customHeight="1" x14ac:dyDescent="0.2">
      <c r="A177" s="15"/>
      <c r="B177" s="15"/>
      <c r="C177" s="15"/>
      <c r="D177" s="81"/>
      <c r="E177" s="81"/>
      <c r="F177" s="66"/>
      <c r="G177" s="82"/>
      <c r="H177" s="74"/>
      <c r="I177" s="83"/>
      <c r="J177" s="83"/>
      <c r="K177" s="83"/>
      <c r="L177" s="83"/>
      <c r="M177" s="85"/>
      <c r="N177" s="74"/>
      <c r="O177" s="86"/>
      <c r="P177" s="86"/>
      <c r="Q177" s="86"/>
      <c r="R177" s="86"/>
      <c r="S177" s="85"/>
      <c r="T177" s="74"/>
      <c r="U177" s="82"/>
      <c r="V177" s="74"/>
      <c r="W177" s="74"/>
      <c r="X177" s="15"/>
      <c r="Y177" s="15"/>
      <c r="Z177" s="15"/>
      <c r="AA177" s="15"/>
      <c r="AB177" s="85"/>
      <c r="AC177" s="87"/>
      <c r="AD177" s="88"/>
      <c r="AE177" s="88"/>
      <c r="AF177" s="88"/>
      <c r="AH177" s="6"/>
      <c r="AI177" s="6"/>
      <c r="AJ177" s="6"/>
      <c r="AK177" s="6"/>
      <c r="AL177" s="6"/>
      <c r="AM177" s="6"/>
      <c r="AN177" s="6"/>
      <c r="AO177" s="6"/>
      <c r="AP177" s="6"/>
      <c r="AQ177" s="6"/>
      <c r="AR177" s="6"/>
      <c r="AS177" s="6"/>
      <c r="AT177" s="6"/>
      <c r="AU177" s="6"/>
    </row>
    <row r="178" spans="1:47" ht="18" customHeight="1" x14ac:dyDescent="0.2">
      <c r="A178" s="15"/>
      <c r="B178" s="15"/>
      <c r="C178" s="15"/>
      <c r="D178" s="81"/>
      <c r="E178" s="81"/>
      <c r="F178" s="66"/>
      <c r="G178" s="82"/>
      <c r="H178" s="74"/>
      <c r="I178" s="83"/>
      <c r="J178" s="83"/>
      <c r="K178" s="83"/>
      <c r="L178" s="83"/>
      <c r="M178" s="85"/>
      <c r="N178" s="74"/>
      <c r="O178" s="86"/>
      <c r="P178" s="86"/>
      <c r="Q178" s="86"/>
      <c r="R178" s="86"/>
      <c r="S178" s="85"/>
      <c r="T178" s="74"/>
      <c r="U178" s="82"/>
      <c r="V178" s="74"/>
      <c r="W178" s="74"/>
      <c r="X178" s="15"/>
      <c r="Y178" s="15"/>
      <c r="Z178" s="15"/>
      <c r="AA178" s="15"/>
      <c r="AB178" s="85"/>
      <c r="AC178" s="87"/>
      <c r="AD178" s="88"/>
      <c r="AE178" s="88"/>
      <c r="AF178" s="88"/>
      <c r="AH178" s="6"/>
      <c r="AI178" s="6"/>
      <c r="AJ178" s="6"/>
      <c r="AK178" s="6"/>
      <c r="AL178" s="6"/>
      <c r="AM178" s="6"/>
      <c r="AN178" s="6"/>
      <c r="AO178" s="6"/>
      <c r="AP178" s="6"/>
      <c r="AQ178" s="6"/>
      <c r="AR178" s="6"/>
      <c r="AS178" s="6"/>
      <c r="AT178" s="6"/>
      <c r="AU178" s="6"/>
    </row>
    <row r="179" spans="1:47" ht="18" customHeight="1" x14ac:dyDescent="0.2">
      <c r="A179" s="15"/>
      <c r="B179" s="15"/>
      <c r="C179" s="15"/>
      <c r="D179" s="81"/>
      <c r="E179" s="81"/>
      <c r="F179" s="66"/>
      <c r="G179" s="82"/>
      <c r="H179" s="74"/>
      <c r="I179" s="83"/>
      <c r="J179" s="83"/>
      <c r="K179" s="83"/>
      <c r="L179" s="83"/>
      <c r="M179" s="85"/>
      <c r="N179" s="74"/>
      <c r="O179" s="86"/>
      <c r="P179" s="86"/>
      <c r="Q179" s="86"/>
      <c r="R179" s="86"/>
      <c r="S179" s="85"/>
      <c r="T179" s="74"/>
      <c r="U179" s="82"/>
      <c r="V179" s="74"/>
      <c r="W179" s="74"/>
      <c r="X179" s="15"/>
      <c r="Y179" s="15"/>
      <c r="Z179" s="15"/>
      <c r="AA179" s="15"/>
      <c r="AB179" s="85"/>
      <c r="AC179" s="87"/>
      <c r="AD179" s="88"/>
      <c r="AE179" s="88"/>
      <c r="AF179" s="88"/>
      <c r="AH179" s="6"/>
      <c r="AI179" s="6"/>
      <c r="AJ179" s="6"/>
      <c r="AK179" s="6"/>
      <c r="AL179" s="6"/>
      <c r="AM179" s="6"/>
      <c r="AN179" s="6"/>
      <c r="AO179" s="6"/>
      <c r="AP179" s="6"/>
      <c r="AQ179" s="6"/>
      <c r="AR179" s="6"/>
      <c r="AS179" s="6"/>
      <c r="AT179" s="6"/>
      <c r="AU179" s="6"/>
    </row>
    <row r="180" spans="1:47" ht="18" customHeight="1" x14ac:dyDescent="0.2">
      <c r="A180" s="15"/>
      <c r="B180" s="15"/>
      <c r="C180" s="15"/>
      <c r="D180" s="81"/>
      <c r="E180" s="81"/>
      <c r="F180" s="66"/>
      <c r="G180" s="82"/>
      <c r="H180" s="74"/>
      <c r="I180" s="83"/>
      <c r="J180" s="83"/>
      <c r="K180" s="83"/>
      <c r="L180" s="83"/>
      <c r="M180" s="85"/>
      <c r="N180" s="74"/>
      <c r="O180" s="86"/>
      <c r="P180" s="86"/>
      <c r="Q180" s="86"/>
      <c r="R180" s="86"/>
      <c r="S180" s="85"/>
      <c r="T180" s="74"/>
      <c r="U180" s="82"/>
      <c r="V180" s="74"/>
      <c r="W180" s="74"/>
      <c r="X180" s="15"/>
      <c r="Y180" s="15"/>
      <c r="Z180" s="15"/>
      <c r="AA180" s="15"/>
      <c r="AB180" s="85"/>
      <c r="AC180" s="87"/>
      <c r="AD180" s="88"/>
      <c r="AE180" s="88"/>
      <c r="AF180" s="88"/>
      <c r="AH180" s="6"/>
      <c r="AI180" s="6"/>
      <c r="AJ180" s="6"/>
      <c r="AK180" s="6"/>
      <c r="AL180" s="6"/>
      <c r="AM180" s="6"/>
      <c r="AN180" s="6"/>
      <c r="AO180" s="6"/>
      <c r="AP180" s="6"/>
      <c r="AQ180" s="6"/>
      <c r="AR180" s="6"/>
      <c r="AS180" s="6"/>
      <c r="AT180" s="6"/>
      <c r="AU180" s="6"/>
    </row>
    <row r="181" spans="1:47" ht="18" customHeight="1" x14ac:dyDescent="0.2">
      <c r="A181" s="15"/>
      <c r="B181" s="15"/>
      <c r="C181" s="15"/>
      <c r="D181" s="81"/>
      <c r="E181" s="81"/>
      <c r="F181" s="66"/>
      <c r="G181" s="82"/>
      <c r="H181" s="74"/>
      <c r="I181" s="83"/>
      <c r="J181" s="83"/>
      <c r="K181" s="83"/>
      <c r="L181" s="83"/>
      <c r="M181" s="85"/>
      <c r="N181" s="74"/>
      <c r="O181" s="86"/>
      <c r="P181" s="86"/>
      <c r="Q181" s="86"/>
      <c r="R181" s="86"/>
      <c r="S181" s="85"/>
      <c r="T181" s="74"/>
      <c r="U181" s="82"/>
      <c r="V181" s="74"/>
      <c r="W181" s="74"/>
      <c r="X181" s="15"/>
      <c r="Y181" s="15"/>
      <c r="Z181" s="15"/>
      <c r="AA181" s="15"/>
      <c r="AB181" s="85"/>
      <c r="AC181" s="87"/>
      <c r="AD181" s="88"/>
      <c r="AE181" s="88"/>
      <c r="AF181" s="88"/>
      <c r="AH181" s="6"/>
      <c r="AI181" s="6"/>
      <c r="AJ181" s="6"/>
      <c r="AK181" s="6"/>
      <c r="AL181" s="6"/>
      <c r="AM181" s="6"/>
      <c r="AN181" s="6"/>
      <c r="AO181" s="6"/>
      <c r="AP181" s="6"/>
      <c r="AQ181" s="6"/>
      <c r="AR181" s="6"/>
      <c r="AS181" s="6"/>
      <c r="AT181" s="6"/>
      <c r="AU181" s="6"/>
    </row>
    <row r="182" spans="1:47" ht="18" customHeight="1" x14ac:dyDescent="0.2">
      <c r="A182" s="15"/>
      <c r="B182" s="15"/>
      <c r="C182" s="15"/>
      <c r="D182" s="81"/>
      <c r="E182" s="81"/>
      <c r="F182" s="66"/>
      <c r="G182" s="82"/>
      <c r="H182" s="74"/>
      <c r="I182" s="83"/>
      <c r="J182" s="83"/>
      <c r="K182" s="83"/>
      <c r="L182" s="83"/>
      <c r="M182" s="85"/>
      <c r="N182" s="74"/>
      <c r="O182" s="86"/>
      <c r="P182" s="86"/>
      <c r="Q182" s="86"/>
      <c r="R182" s="86"/>
      <c r="S182" s="85"/>
      <c r="T182" s="74"/>
      <c r="U182" s="82"/>
      <c r="V182" s="74"/>
      <c r="W182" s="74"/>
      <c r="X182" s="15"/>
      <c r="Y182" s="15"/>
      <c r="Z182" s="15"/>
      <c r="AA182" s="15"/>
      <c r="AB182" s="85"/>
      <c r="AC182" s="87"/>
      <c r="AD182" s="88"/>
      <c r="AE182" s="88"/>
      <c r="AF182" s="88"/>
      <c r="AH182" s="6"/>
      <c r="AI182" s="6"/>
      <c r="AJ182" s="6"/>
      <c r="AK182" s="6"/>
      <c r="AL182" s="6"/>
      <c r="AM182" s="6"/>
      <c r="AN182" s="6"/>
      <c r="AO182" s="6"/>
      <c r="AP182" s="6"/>
      <c r="AQ182" s="6"/>
      <c r="AR182" s="6"/>
      <c r="AS182" s="6"/>
      <c r="AT182" s="6"/>
      <c r="AU182" s="6"/>
    </row>
    <row r="183" spans="1:47" ht="18" customHeight="1" x14ac:dyDescent="0.2">
      <c r="A183" s="15"/>
      <c r="B183" s="15"/>
      <c r="C183" s="15"/>
      <c r="D183" s="81"/>
      <c r="E183" s="81"/>
      <c r="F183" s="66"/>
      <c r="G183" s="82"/>
      <c r="H183" s="74"/>
      <c r="I183" s="83"/>
      <c r="J183" s="83"/>
      <c r="K183" s="83"/>
      <c r="L183" s="83"/>
      <c r="M183" s="85"/>
      <c r="N183" s="74"/>
      <c r="O183" s="86"/>
      <c r="P183" s="86"/>
      <c r="Q183" s="86"/>
      <c r="R183" s="86"/>
      <c r="S183" s="85"/>
      <c r="T183" s="74"/>
      <c r="U183" s="82"/>
      <c r="V183" s="74"/>
      <c r="W183" s="74"/>
      <c r="X183" s="15"/>
      <c r="Y183" s="15"/>
      <c r="Z183" s="15"/>
      <c r="AA183" s="15"/>
      <c r="AB183" s="85"/>
      <c r="AC183" s="87"/>
      <c r="AD183" s="88"/>
      <c r="AE183" s="88"/>
      <c r="AF183" s="88"/>
      <c r="AH183" s="6"/>
      <c r="AI183" s="6"/>
      <c r="AJ183" s="6"/>
      <c r="AK183" s="6"/>
      <c r="AL183" s="6"/>
      <c r="AM183" s="6"/>
      <c r="AN183" s="6"/>
      <c r="AO183" s="6"/>
      <c r="AP183" s="6"/>
      <c r="AQ183" s="6"/>
      <c r="AR183" s="6"/>
      <c r="AS183" s="6"/>
      <c r="AT183" s="6"/>
      <c r="AU183" s="6"/>
    </row>
    <row r="184" spans="1:47" ht="18" customHeight="1" x14ac:dyDescent="0.2">
      <c r="A184" s="15"/>
      <c r="B184" s="15"/>
      <c r="C184" s="15"/>
      <c r="D184" s="81"/>
      <c r="E184" s="81"/>
      <c r="F184" s="66"/>
      <c r="G184" s="82"/>
      <c r="H184" s="74"/>
      <c r="I184" s="83"/>
      <c r="J184" s="83"/>
      <c r="K184" s="83"/>
      <c r="L184" s="83"/>
      <c r="M184" s="85"/>
      <c r="N184" s="74"/>
      <c r="O184" s="86"/>
      <c r="P184" s="86"/>
      <c r="Q184" s="86"/>
      <c r="R184" s="86"/>
      <c r="S184" s="85"/>
      <c r="T184" s="74"/>
      <c r="U184" s="82"/>
      <c r="V184" s="74"/>
      <c r="W184" s="74"/>
      <c r="X184" s="15"/>
      <c r="Y184" s="15"/>
      <c r="Z184" s="15"/>
      <c r="AA184" s="15"/>
      <c r="AB184" s="85"/>
      <c r="AC184" s="87"/>
      <c r="AD184" s="88"/>
      <c r="AE184" s="88"/>
      <c r="AF184" s="88"/>
      <c r="AH184" s="6"/>
      <c r="AI184" s="6"/>
      <c r="AJ184" s="6"/>
      <c r="AK184" s="6"/>
      <c r="AL184" s="6"/>
      <c r="AM184" s="6"/>
      <c r="AN184" s="6"/>
      <c r="AO184" s="6"/>
      <c r="AP184" s="6"/>
      <c r="AQ184" s="6"/>
      <c r="AR184" s="6"/>
      <c r="AS184" s="6"/>
      <c r="AT184" s="6"/>
      <c r="AU184" s="6"/>
    </row>
    <row r="185" spans="1:47" ht="18" customHeight="1" x14ac:dyDescent="0.2">
      <c r="A185" s="15"/>
      <c r="B185" s="15"/>
      <c r="C185" s="15"/>
      <c r="D185" s="81"/>
      <c r="E185" s="81"/>
      <c r="F185" s="66"/>
      <c r="G185" s="82"/>
      <c r="H185" s="74"/>
      <c r="I185" s="83"/>
      <c r="J185" s="83"/>
      <c r="K185" s="83"/>
      <c r="L185" s="83"/>
      <c r="M185" s="85"/>
      <c r="N185" s="74"/>
      <c r="O185" s="86"/>
      <c r="P185" s="86"/>
      <c r="Q185" s="86"/>
      <c r="R185" s="86"/>
      <c r="S185" s="85"/>
      <c r="T185" s="74"/>
      <c r="U185" s="82"/>
      <c r="V185" s="74"/>
      <c r="W185" s="74"/>
      <c r="X185" s="15"/>
      <c r="Y185" s="15"/>
      <c r="Z185" s="15"/>
      <c r="AA185" s="15"/>
      <c r="AB185" s="85"/>
      <c r="AC185" s="87"/>
      <c r="AD185" s="88"/>
      <c r="AE185" s="88"/>
      <c r="AF185" s="88"/>
      <c r="AH185" s="6"/>
      <c r="AI185" s="6"/>
      <c r="AJ185" s="6"/>
      <c r="AK185" s="6"/>
      <c r="AL185" s="6"/>
      <c r="AM185" s="6"/>
      <c r="AN185" s="6"/>
      <c r="AO185" s="6"/>
      <c r="AP185" s="6"/>
      <c r="AQ185" s="6"/>
      <c r="AR185" s="6"/>
      <c r="AS185" s="6"/>
      <c r="AT185" s="6"/>
      <c r="AU185" s="6"/>
    </row>
    <row r="186" spans="1:47" ht="18" customHeight="1" x14ac:dyDescent="0.2">
      <c r="A186" s="15"/>
      <c r="B186" s="15"/>
      <c r="C186" s="15"/>
      <c r="D186" s="81"/>
      <c r="E186" s="81"/>
      <c r="F186" s="66"/>
      <c r="G186" s="82"/>
      <c r="H186" s="74"/>
      <c r="I186" s="83"/>
      <c r="J186" s="83"/>
      <c r="K186" s="83"/>
      <c r="L186" s="83"/>
      <c r="M186" s="85"/>
      <c r="N186" s="74"/>
      <c r="O186" s="86"/>
      <c r="P186" s="86"/>
      <c r="Q186" s="86"/>
      <c r="R186" s="86"/>
      <c r="S186" s="85"/>
      <c r="T186" s="74"/>
      <c r="U186" s="82"/>
      <c r="V186" s="74"/>
      <c r="W186" s="74"/>
      <c r="X186" s="15"/>
      <c r="Y186" s="15"/>
      <c r="Z186" s="15"/>
      <c r="AA186" s="15"/>
      <c r="AB186" s="85"/>
      <c r="AC186" s="87"/>
      <c r="AD186" s="88"/>
      <c r="AE186" s="88"/>
      <c r="AF186" s="88"/>
      <c r="AH186" s="6"/>
      <c r="AI186" s="6"/>
      <c r="AJ186" s="6"/>
      <c r="AK186" s="6"/>
      <c r="AL186" s="6"/>
      <c r="AM186" s="6"/>
      <c r="AN186" s="6"/>
      <c r="AO186" s="6"/>
      <c r="AP186" s="6"/>
      <c r="AQ186" s="6"/>
      <c r="AR186" s="6"/>
      <c r="AS186" s="6"/>
      <c r="AT186" s="6"/>
      <c r="AU186" s="6"/>
    </row>
    <row r="187" spans="1:47" ht="18" customHeight="1" x14ac:dyDescent="0.2">
      <c r="A187" s="15"/>
      <c r="B187" s="15"/>
      <c r="C187" s="15"/>
      <c r="D187" s="81"/>
      <c r="E187" s="81"/>
      <c r="F187" s="66"/>
      <c r="G187" s="82"/>
      <c r="H187" s="74"/>
      <c r="I187" s="83"/>
      <c r="J187" s="83"/>
      <c r="K187" s="83"/>
      <c r="L187" s="83"/>
      <c r="M187" s="85"/>
      <c r="N187" s="74"/>
      <c r="O187" s="86"/>
      <c r="P187" s="86"/>
      <c r="Q187" s="86"/>
      <c r="R187" s="86"/>
      <c r="S187" s="85"/>
      <c r="T187" s="74"/>
      <c r="U187" s="82"/>
      <c r="V187" s="74"/>
      <c r="W187" s="74"/>
      <c r="X187" s="15"/>
      <c r="Y187" s="15"/>
      <c r="Z187" s="15"/>
      <c r="AA187" s="15"/>
      <c r="AB187" s="85"/>
      <c r="AC187" s="87"/>
      <c r="AD187" s="88"/>
      <c r="AE187" s="88"/>
      <c r="AF187" s="88"/>
      <c r="AH187" s="6"/>
      <c r="AI187" s="6"/>
      <c r="AJ187" s="6"/>
      <c r="AK187" s="6"/>
      <c r="AL187" s="6"/>
      <c r="AM187" s="6"/>
      <c r="AN187" s="6"/>
      <c r="AO187" s="6"/>
      <c r="AP187" s="6"/>
      <c r="AQ187" s="6"/>
      <c r="AR187" s="6"/>
      <c r="AS187" s="6"/>
      <c r="AT187" s="6"/>
      <c r="AU187" s="6"/>
    </row>
    <row r="188" spans="1:47" ht="18" customHeight="1" x14ac:dyDescent="0.2">
      <c r="A188" s="15"/>
      <c r="B188" s="15"/>
      <c r="C188" s="15"/>
      <c r="D188" s="81"/>
      <c r="E188" s="81"/>
      <c r="F188" s="66"/>
      <c r="G188" s="82"/>
      <c r="H188" s="74"/>
      <c r="I188" s="83"/>
      <c r="J188" s="83"/>
      <c r="K188" s="83"/>
      <c r="L188" s="83"/>
      <c r="M188" s="85"/>
      <c r="N188" s="74"/>
      <c r="O188" s="86"/>
      <c r="P188" s="86"/>
      <c r="Q188" s="86"/>
      <c r="R188" s="86"/>
      <c r="S188" s="85"/>
      <c r="T188" s="74"/>
      <c r="U188" s="82"/>
      <c r="V188" s="74"/>
      <c r="W188" s="74"/>
      <c r="X188" s="15"/>
      <c r="Y188" s="15"/>
      <c r="Z188" s="15"/>
      <c r="AA188" s="15"/>
      <c r="AB188" s="85"/>
      <c r="AC188" s="87"/>
      <c r="AD188" s="88"/>
      <c r="AE188" s="88"/>
      <c r="AF188" s="88"/>
      <c r="AH188" s="6"/>
      <c r="AI188" s="6"/>
      <c r="AJ188" s="6"/>
      <c r="AK188" s="6"/>
      <c r="AL188" s="6"/>
      <c r="AM188" s="6"/>
      <c r="AN188" s="6"/>
      <c r="AO188" s="6"/>
      <c r="AP188" s="6"/>
      <c r="AQ188" s="6"/>
      <c r="AR188" s="6"/>
      <c r="AS188" s="6"/>
      <c r="AT188" s="6"/>
      <c r="AU188" s="6"/>
    </row>
    <row r="189" spans="1:47" ht="18" customHeight="1" x14ac:dyDescent="0.2">
      <c r="A189" s="15"/>
      <c r="B189" s="15"/>
      <c r="C189" s="15"/>
      <c r="D189" s="81"/>
      <c r="E189" s="81"/>
      <c r="F189" s="66"/>
      <c r="G189" s="82"/>
      <c r="H189" s="74"/>
      <c r="I189" s="83"/>
      <c r="J189" s="83"/>
      <c r="K189" s="83"/>
      <c r="L189" s="83"/>
      <c r="M189" s="85"/>
      <c r="N189" s="74"/>
      <c r="O189" s="86"/>
      <c r="P189" s="86"/>
      <c r="Q189" s="86"/>
      <c r="R189" s="86"/>
      <c r="S189" s="85"/>
      <c r="T189" s="74"/>
      <c r="U189" s="82"/>
      <c r="V189" s="74"/>
      <c r="W189" s="74"/>
      <c r="X189" s="15"/>
      <c r="Y189" s="15"/>
      <c r="Z189" s="15"/>
      <c r="AA189" s="15"/>
      <c r="AB189" s="85"/>
      <c r="AC189" s="87"/>
      <c r="AD189" s="88"/>
      <c r="AE189" s="88"/>
      <c r="AF189" s="88"/>
      <c r="AH189" s="6"/>
      <c r="AI189" s="6"/>
      <c r="AJ189" s="6"/>
      <c r="AK189" s="6"/>
      <c r="AL189" s="6"/>
      <c r="AM189" s="6"/>
      <c r="AN189" s="6"/>
      <c r="AO189" s="6"/>
      <c r="AP189" s="6"/>
      <c r="AQ189" s="6"/>
      <c r="AR189" s="6"/>
      <c r="AS189" s="6"/>
      <c r="AT189" s="6"/>
      <c r="AU189" s="6"/>
    </row>
    <row r="190" spans="1:47" ht="18" customHeight="1" x14ac:dyDescent="0.2">
      <c r="A190" s="15"/>
      <c r="B190" s="15"/>
      <c r="C190" s="15"/>
      <c r="D190" s="81"/>
      <c r="E190" s="81"/>
      <c r="F190" s="66"/>
      <c r="G190" s="82"/>
      <c r="H190" s="74"/>
      <c r="I190" s="83"/>
      <c r="J190" s="83"/>
      <c r="K190" s="83"/>
      <c r="L190" s="83"/>
      <c r="M190" s="85"/>
      <c r="N190" s="74"/>
      <c r="O190" s="86"/>
      <c r="P190" s="86"/>
      <c r="Q190" s="86"/>
      <c r="R190" s="86"/>
      <c r="S190" s="85"/>
      <c r="T190" s="74"/>
      <c r="U190" s="82"/>
      <c r="V190" s="74"/>
      <c r="W190" s="74"/>
      <c r="X190" s="15"/>
      <c r="Y190" s="15"/>
      <c r="Z190" s="15"/>
      <c r="AA190" s="15"/>
      <c r="AB190" s="85"/>
      <c r="AC190" s="87"/>
      <c r="AD190" s="88"/>
      <c r="AE190" s="88"/>
      <c r="AF190" s="88"/>
      <c r="AH190" s="6"/>
      <c r="AI190" s="6"/>
      <c r="AJ190" s="6"/>
      <c r="AK190" s="6"/>
      <c r="AL190" s="6"/>
      <c r="AM190" s="6"/>
      <c r="AN190" s="6"/>
      <c r="AO190" s="6"/>
      <c r="AP190" s="6"/>
      <c r="AQ190" s="6"/>
      <c r="AR190" s="6"/>
      <c r="AS190" s="6"/>
      <c r="AT190" s="6"/>
      <c r="AU190" s="6"/>
    </row>
    <row r="191" spans="1:47" ht="18" customHeight="1" x14ac:dyDescent="0.2">
      <c r="A191" s="15"/>
      <c r="B191" s="15"/>
      <c r="C191" s="15"/>
      <c r="D191" s="81"/>
      <c r="E191" s="81"/>
      <c r="F191" s="66"/>
      <c r="G191" s="82"/>
      <c r="H191" s="74"/>
      <c r="I191" s="83"/>
      <c r="J191" s="83"/>
      <c r="K191" s="83"/>
      <c r="L191" s="83"/>
      <c r="M191" s="85"/>
      <c r="N191" s="74"/>
      <c r="O191" s="86"/>
      <c r="P191" s="86"/>
      <c r="Q191" s="86"/>
      <c r="R191" s="86"/>
      <c r="S191" s="85"/>
      <c r="T191" s="74"/>
      <c r="U191" s="82"/>
      <c r="V191" s="74"/>
      <c r="W191" s="74"/>
      <c r="X191" s="15"/>
      <c r="Y191" s="15"/>
      <c r="Z191" s="15"/>
      <c r="AA191" s="15"/>
      <c r="AB191" s="85"/>
      <c r="AC191" s="87"/>
      <c r="AD191" s="88"/>
      <c r="AE191" s="88"/>
      <c r="AF191" s="88"/>
      <c r="AH191" s="6"/>
      <c r="AI191" s="6"/>
      <c r="AJ191" s="6"/>
      <c r="AK191" s="6"/>
      <c r="AL191" s="6"/>
      <c r="AM191" s="6"/>
      <c r="AN191" s="6"/>
      <c r="AO191" s="6"/>
      <c r="AP191" s="6"/>
      <c r="AQ191" s="6"/>
      <c r="AR191" s="6"/>
      <c r="AS191" s="6"/>
      <c r="AT191" s="6"/>
      <c r="AU191" s="6"/>
    </row>
    <row r="192" spans="1:47" ht="18" customHeight="1" x14ac:dyDescent="0.2">
      <c r="A192" s="15"/>
      <c r="B192" s="15"/>
      <c r="C192" s="15"/>
      <c r="D192" s="81"/>
      <c r="E192" s="81"/>
      <c r="F192" s="66"/>
      <c r="G192" s="82"/>
      <c r="H192" s="74"/>
      <c r="I192" s="83"/>
      <c r="J192" s="83"/>
      <c r="K192" s="83"/>
      <c r="L192" s="83"/>
      <c r="M192" s="85"/>
      <c r="N192" s="74"/>
      <c r="O192" s="86"/>
      <c r="P192" s="86"/>
      <c r="Q192" s="86"/>
      <c r="R192" s="86"/>
      <c r="S192" s="85"/>
      <c r="T192" s="74"/>
      <c r="U192" s="82"/>
      <c r="V192" s="74"/>
      <c r="W192" s="74"/>
      <c r="X192" s="15"/>
      <c r="Y192" s="15"/>
      <c r="Z192" s="15"/>
      <c r="AA192" s="15"/>
      <c r="AB192" s="85"/>
      <c r="AC192" s="87"/>
      <c r="AD192" s="88"/>
      <c r="AE192" s="88"/>
      <c r="AF192" s="88"/>
      <c r="AH192" s="6"/>
      <c r="AI192" s="6"/>
      <c r="AJ192" s="6"/>
      <c r="AK192" s="6"/>
      <c r="AL192" s="6"/>
      <c r="AM192" s="6"/>
      <c r="AN192" s="6"/>
      <c r="AO192" s="6"/>
      <c r="AP192" s="6"/>
      <c r="AQ192" s="6"/>
      <c r="AR192" s="6"/>
      <c r="AS192" s="6"/>
      <c r="AT192" s="6"/>
      <c r="AU192" s="6"/>
    </row>
    <row r="193" spans="1:47" ht="18" customHeight="1" x14ac:dyDescent="0.2">
      <c r="A193" s="15"/>
      <c r="B193" s="15"/>
      <c r="C193" s="15"/>
      <c r="D193" s="81"/>
      <c r="E193" s="81"/>
      <c r="F193" s="66"/>
      <c r="G193" s="82"/>
      <c r="H193" s="74"/>
      <c r="I193" s="83"/>
      <c r="J193" s="83"/>
      <c r="K193" s="83"/>
      <c r="L193" s="83"/>
      <c r="M193" s="85"/>
      <c r="N193" s="74"/>
      <c r="O193" s="86"/>
      <c r="P193" s="86"/>
      <c r="Q193" s="86"/>
      <c r="R193" s="86"/>
      <c r="S193" s="85"/>
      <c r="T193" s="74"/>
      <c r="U193" s="82"/>
      <c r="V193" s="74"/>
      <c r="W193" s="74"/>
      <c r="X193" s="15"/>
      <c r="Y193" s="15"/>
      <c r="Z193" s="15"/>
      <c r="AA193" s="15"/>
      <c r="AB193" s="85"/>
      <c r="AC193" s="87"/>
      <c r="AD193" s="88"/>
      <c r="AE193" s="88"/>
      <c r="AF193" s="88"/>
      <c r="AH193" s="6"/>
      <c r="AI193" s="6"/>
      <c r="AJ193" s="6"/>
      <c r="AK193" s="6"/>
      <c r="AL193" s="6"/>
      <c r="AM193" s="6"/>
      <c r="AN193" s="6"/>
      <c r="AO193" s="6"/>
      <c r="AP193" s="6"/>
      <c r="AQ193" s="6"/>
      <c r="AR193" s="6"/>
      <c r="AS193" s="6"/>
      <c r="AT193" s="6"/>
      <c r="AU193" s="6"/>
    </row>
    <row r="194" spans="1:47" ht="18" customHeight="1" x14ac:dyDescent="0.2">
      <c r="A194" s="15"/>
      <c r="B194" s="15"/>
      <c r="C194" s="15"/>
      <c r="D194" s="81"/>
      <c r="E194" s="81"/>
      <c r="F194" s="66"/>
      <c r="G194" s="82"/>
      <c r="H194" s="74"/>
      <c r="I194" s="83"/>
      <c r="J194" s="83"/>
      <c r="K194" s="83"/>
      <c r="L194" s="83"/>
      <c r="M194" s="85"/>
      <c r="N194" s="74"/>
      <c r="O194" s="86"/>
      <c r="P194" s="86"/>
      <c r="Q194" s="86"/>
      <c r="R194" s="86"/>
      <c r="S194" s="85"/>
      <c r="T194" s="74"/>
      <c r="U194" s="82"/>
      <c r="V194" s="74"/>
      <c r="W194" s="74"/>
      <c r="X194" s="15"/>
      <c r="Y194" s="15"/>
      <c r="Z194" s="15"/>
      <c r="AA194" s="15"/>
      <c r="AB194" s="85"/>
      <c r="AC194" s="87"/>
      <c r="AD194" s="88"/>
      <c r="AE194" s="88"/>
      <c r="AF194" s="88"/>
      <c r="AH194" s="6"/>
      <c r="AI194" s="6"/>
      <c r="AJ194" s="6"/>
      <c r="AK194" s="6"/>
      <c r="AL194" s="6"/>
      <c r="AM194" s="6"/>
      <c r="AN194" s="6"/>
      <c r="AO194" s="6"/>
      <c r="AP194" s="6"/>
      <c r="AQ194" s="6"/>
      <c r="AR194" s="6"/>
      <c r="AS194" s="6"/>
      <c r="AT194" s="6"/>
      <c r="AU194" s="6"/>
    </row>
    <row r="195" spans="1:47" ht="18" customHeight="1" x14ac:dyDescent="0.2">
      <c r="A195" s="15"/>
      <c r="B195" s="15"/>
      <c r="C195" s="15"/>
      <c r="D195" s="81"/>
      <c r="E195" s="81"/>
      <c r="F195" s="66"/>
      <c r="G195" s="82"/>
      <c r="H195" s="74"/>
      <c r="I195" s="83"/>
      <c r="J195" s="83"/>
      <c r="K195" s="83"/>
      <c r="L195" s="83"/>
      <c r="M195" s="85"/>
      <c r="N195" s="74"/>
      <c r="O195" s="86"/>
      <c r="P195" s="86"/>
      <c r="Q195" s="86"/>
      <c r="R195" s="86"/>
      <c r="S195" s="85"/>
      <c r="T195" s="74"/>
      <c r="U195" s="82"/>
      <c r="V195" s="74"/>
      <c r="W195" s="74"/>
      <c r="X195" s="15"/>
      <c r="Y195" s="15"/>
      <c r="Z195" s="15"/>
      <c r="AA195" s="15"/>
      <c r="AB195" s="85"/>
      <c r="AC195" s="87"/>
      <c r="AD195" s="88"/>
      <c r="AE195" s="88"/>
      <c r="AF195" s="88"/>
      <c r="AH195" s="6"/>
      <c r="AI195" s="6"/>
      <c r="AJ195" s="6"/>
      <c r="AK195" s="6"/>
      <c r="AL195" s="6"/>
      <c r="AM195" s="6"/>
      <c r="AN195" s="6"/>
      <c r="AO195" s="6"/>
      <c r="AP195" s="6"/>
      <c r="AQ195" s="6"/>
      <c r="AR195" s="6"/>
      <c r="AS195" s="6"/>
      <c r="AT195" s="6"/>
      <c r="AU195" s="6"/>
    </row>
    <row r="196" spans="1:47" ht="18" customHeight="1" x14ac:dyDescent="0.2">
      <c r="A196" s="15"/>
      <c r="B196" s="15"/>
      <c r="C196" s="15"/>
      <c r="D196" s="81"/>
      <c r="E196" s="81"/>
      <c r="F196" s="66"/>
      <c r="G196" s="82"/>
      <c r="H196" s="74"/>
      <c r="I196" s="83"/>
      <c r="J196" s="83"/>
      <c r="K196" s="83"/>
      <c r="L196" s="83"/>
      <c r="M196" s="85"/>
      <c r="N196" s="74"/>
      <c r="O196" s="86"/>
      <c r="P196" s="86"/>
      <c r="Q196" s="86"/>
      <c r="R196" s="86"/>
      <c r="S196" s="85"/>
      <c r="T196" s="74"/>
      <c r="U196" s="82"/>
      <c r="V196" s="74"/>
      <c r="W196" s="74"/>
      <c r="X196" s="15"/>
      <c r="Y196" s="15"/>
      <c r="Z196" s="15"/>
      <c r="AA196" s="15"/>
      <c r="AB196" s="85"/>
      <c r="AC196" s="87"/>
      <c r="AD196" s="88"/>
      <c r="AE196" s="88"/>
      <c r="AF196" s="88"/>
      <c r="AH196" s="6"/>
      <c r="AI196" s="6"/>
      <c r="AJ196" s="6"/>
      <c r="AK196" s="6"/>
      <c r="AL196" s="6"/>
      <c r="AM196" s="6"/>
      <c r="AN196" s="6"/>
      <c r="AO196" s="6"/>
      <c r="AP196" s="6"/>
      <c r="AQ196" s="6"/>
      <c r="AR196" s="6"/>
      <c r="AS196" s="6"/>
      <c r="AT196" s="6"/>
      <c r="AU196" s="6"/>
    </row>
    <row r="197" spans="1:47" ht="18" customHeight="1" x14ac:dyDescent="0.2">
      <c r="A197" s="15"/>
      <c r="B197" s="15"/>
      <c r="C197" s="15"/>
      <c r="D197" s="81"/>
      <c r="E197" s="81"/>
      <c r="F197" s="66"/>
      <c r="G197" s="82"/>
      <c r="H197" s="74"/>
      <c r="I197" s="83"/>
      <c r="J197" s="83"/>
      <c r="K197" s="83"/>
      <c r="L197" s="83"/>
      <c r="M197" s="85"/>
      <c r="N197" s="74"/>
      <c r="O197" s="86"/>
      <c r="P197" s="86"/>
      <c r="Q197" s="86"/>
      <c r="R197" s="86"/>
      <c r="S197" s="85"/>
      <c r="T197" s="74"/>
      <c r="U197" s="82"/>
      <c r="V197" s="74"/>
      <c r="W197" s="74"/>
      <c r="X197" s="15"/>
      <c r="Y197" s="15"/>
      <c r="Z197" s="15"/>
      <c r="AA197" s="15"/>
      <c r="AB197" s="85"/>
      <c r="AC197" s="87"/>
      <c r="AD197" s="88"/>
      <c r="AE197" s="88"/>
      <c r="AF197" s="88"/>
      <c r="AH197" s="6"/>
      <c r="AI197" s="6"/>
      <c r="AJ197" s="6"/>
      <c r="AK197" s="6"/>
      <c r="AL197" s="6"/>
      <c r="AM197" s="6"/>
      <c r="AN197" s="6"/>
      <c r="AO197" s="6"/>
      <c r="AP197" s="6"/>
      <c r="AQ197" s="6"/>
      <c r="AR197" s="6"/>
      <c r="AS197" s="6"/>
      <c r="AT197" s="6"/>
      <c r="AU197" s="6"/>
    </row>
    <row r="198" spans="1:47" ht="18" customHeight="1" x14ac:dyDescent="0.2">
      <c r="A198" s="15"/>
      <c r="B198" s="15"/>
      <c r="C198" s="15"/>
      <c r="D198" s="81"/>
      <c r="E198" s="81"/>
      <c r="F198" s="66"/>
      <c r="G198" s="82"/>
      <c r="H198" s="74"/>
      <c r="I198" s="83"/>
      <c r="J198" s="83"/>
      <c r="K198" s="83"/>
      <c r="L198" s="83"/>
      <c r="M198" s="85"/>
      <c r="N198" s="74"/>
      <c r="O198" s="86"/>
      <c r="P198" s="86"/>
      <c r="Q198" s="86"/>
      <c r="R198" s="86"/>
      <c r="S198" s="85"/>
      <c r="T198" s="74"/>
      <c r="U198" s="82"/>
      <c r="V198" s="74"/>
      <c r="W198" s="74"/>
      <c r="X198" s="15"/>
      <c r="Y198" s="15"/>
      <c r="Z198" s="15"/>
      <c r="AA198" s="15"/>
      <c r="AB198" s="85"/>
      <c r="AC198" s="87"/>
      <c r="AD198" s="88"/>
      <c r="AE198" s="88"/>
      <c r="AF198" s="88"/>
      <c r="AH198" s="6"/>
      <c r="AI198" s="6"/>
      <c r="AJ198" s="6"/>
      <c r="AK198" s="6"/>
      <c r="AL198" s="6"/>
      <c r="AM198" s="6"/>
      <c r="AN198" s="6"/>
      <c r="AO198" s="6"/>
      <c r="AP198" s="6"/>
      <c r="AQ198" s="6"/>
      <c r="AR198" s="6"/>
      <c r="AS198" s="6"/>
      <c r="AT198" s="6"/>
      <c r="AU198" s="6"/>
    </row>
    <row r="199" spans="1:47" ht="18" customHeight="1" x14ac:dyDescent="0.2">
      <c r="A199" s="15"/>
      <c r="B199" s="15"/>
      <c r="C199" s="15"/>
      <c r="D199" s="81"/>
      <c r="E199" s="81"/>
      <c r="F199" s="66"/>
      <c r="G199" s="82"/>
      <c r="H199" s="74"/>
      <c r="I199" s="83"/>
      <c r="J199" s="83"/>
      <c r="K199" s="83"/>
      <c r="L199" s="83"/>
      <c r="M199" s="85"/>
      <c r="N199" s="74"/>
      <c r="O199" s="86"/>
      <c r="P199" s="86"/>
      <c r="Q199" s="86"/>
      <c r="R199" s="86"/>
      <c r="S199" s="85"/>
      <c r="T199" s="74"/>
      <c r="U199" s="82"/>
      <c r="V199" s="74"/>
      <c r="W199" s="74"/>
      <c r="X199" s="15"/>
      <c r="Y199" s="15"/>
      <c r="Z199" s="15"/>
      <c r="AA199" s="15"/>
      <c r="AB199" s="85"/>
      <c r="AC199" s="87"/>
      <c r="AD199" s="88"/>
      <c r="AE199" s="88"/>
      <c r="AF199" s="88"/>
      <c r="AH199" s="6"/>
      <c r="AI199" s="6"/>
      <c r="AJ199" s="6"/>
      <c r="AK199" s="6"/>
      <c r="AL199" s="6"/>
      <c r="AM199" s="6"/>
      <c r="AN199" s="6"/>
      <c r="AO199" s="6"/>
      <c r="AP199" s="6"/>
      <c r="AQ199" s="6"/>
      <c r="AR199" s="6"/>
      <c r="AS199" s="6"/>
      <c r="AT199" s="6"/>
      <c r="AU199" s="6"/>
    </row>
    <row r="200" spans="1:47" ht="18" customHeight="1" x14ac:dyDescent="0.2">
      <c r="A200" s="15"/>
      <c r="B200" s="15"/>
      <c r="C200" s="15"/>
      <c r="D200" s="81"/>
      <c r="E200" s="81"/>
      <c r="F200" s="66"/>
      <c r="G200" s="82"/>
      <c r="H200" s="74"/>
      <c r="I200" s="83"/>
      <c r="J200" s="83"/>
      <c r="K200" s="83"/>
      <c r="L200" s="83"/>
      <c r="M200" s="85"/>
      <c r="N200" s="74"/>
      <c r="O200" s="86"/>
      <c r="P200" s="86"/>
      <c r="Q200" s="86"/>
      <c r="R200" s="86"/>
      <c r="S200" s="85"/>
      <c r="T200" s="74"/>
      <c r="U200" s="82"/>
      <c r="V200" s="74"/>
      <c r="W200" s="74"/>
      <c r="X200" s="15"/>
      <c r="Y200" s="15"/>
      <c r="Z200" s="15"/>
      <c r="AA200" s="15"/>
      <c r="AB200" s="85"/>
      <c r="AC200" s="87"/>
      <c r="AD200" s="88"/>
      <c r="AE200" s="88"/>
      <c r="AF200" s="88"/>
      <c r="AH200" s="6"/>
      <c r="AI200" s="6"/>
      <c r="AJ200" s="6"/>
      <c r="AK200" s="6"/>
      <c r="AL200" s="6"/>
      <c r="AM200" s="6"/>
      <c r="AN200" s="6"/>
      <c r="AO200" s="6"/>
      <c r="AP200" s="6"/>
      <c r="AQ200" s="6"/>
      <c r="AR200" s="6"/>
      <c r="AS200" s="6"/>
      <c r="AT200" s="6"/>
      <c r="AU200" s="6"/>
    </row>
    <row r="201" spans="1:47" ht="18" customHeight="1" x14ac:dyDescent="0.2">
      <c r="A201" s="15"/>
      <c r="B201" s="15"/>
      <c r="C201" s="15"/>
      <c r="D201" s="81"/>
      <c r="E201" s="81"/>
      <c r="F201" s="66"/>
      <c r="G201" s="82"/>
      <c r="H201" s="74"/>
      <c r="I201" s="83"/>
      <c r="J201" s="83"/>
      <c r="K201" s="83"/>
      <c r="L201" s="83"/>
      <c r="M201" s="85"/>
      <c r="N201" s="74"/>
      <c r="O201" s="86"/>
      <c r="P201" s="86"/>
      <c r="Q201" s="86"/>
      <c r="R201" s="86"/>
      <c r="S201" s="85"/>
      <c r="T201" s="74"/>
      <c r="U201" s="82"/>
      <c r="V201" s="74"/>
      <c r="W201" s="74"/>
      <c r="X201" s="15"/>
      <c r="Y201" s="15"/>
      <c r="Z201" s="15"/>
      <c r="AA201" s="15"/>
      <c r="AB201" s="85"/>
      <c r="AC201" s="87"/>
      <c r="AD201" s="88"/>
      <c r="AE201" s="88"/>
      <c r="AF201" s="88"/>
      <c r="AH201" s="6"/>
      <c r="AI201" s="6"/>
      <c r="AJ201" s="6"/>
      <c r="AK201" s="6"/>
      <c r="AL201" s="6"/>
      <c r="AM201" s="6"/>
      <c r="AN201" s="6"/>
      <c r="AO201" s="6"/>
      <c r="AP201" s="6"/>
      <c r="AQ201" s="6"/>
      <c r="AR201" s="6"/>
      <c r="AS201" s="6"/>
      <c r="AT201" s="6"/>
      <c r="AU201" s="6"/>
    </row>
    <row r="202" spans="1:47" ht="18" customHeight="1" x14ac:dyDescent="0.2">
      <c r="A202" s="15"/>
      <c r="B202" s="15"/>
      <c r="C202" s="15"/>
      <c r="D202" s="81"/>
      <c r="E202" s="81"/>
      <c r="F202" s="66"/>
      <c r="G202" s="82"/>
      <c r="H202" s="74"/>
      <c r="I202" s="83"/>
      <c r="J202" s="83"/>
      <c r="K202" s="83"/>
      <c r="L202" s="83"/>
      <c r="M202" s="85"/>
      <c r="N202" s="74"/>
      <c r="O202" s="86"/>
      <c r="P202" s="86"/>
      <c r="Q202" s="86"/>
      <c r="R202" s="86"/>
      <c r="S202" s="85"/>
      <c r="T202" s="74"/>
      <c r="U202" s="82"/>
      <c r="V202" s="74"/>
      <c r="W202" s="74"/>
      <c r="X202" s="15"/>
      <c r="Y202" s="15"/>
      <c r="Z202" s="15"/>
      <c r="AA202" s="15"/>
      <c r="AB202" s="85"/>
      <c r="AC202" s="87"/>
      <c r="AD202" s="88"/>
      <c r="AE202" s="88"/>
      <c r="AF202" s="88"/>
      <c r="AH202" s="6"/>
      <c r="AI202" s="6"/>
      <c r="AJ202" s="6"/>
      <c r="AK202" s="6"/>
      <c r="AL202" s="6"/>
      <c r="AM202" s="6"/>
      <c r="AN202" s="6"/>
      <c r="AO202" s="6"/>
      <c r="AP202" s="6"/>
      <c r="AQ202" s="6"/>
      <c r="AR202" s="6"/>
      <c r="AS202" s="6"/>
      <c r="AT202" s="6"/>
      <c r="AU202" s="6"/>
    </row>
    <row r="203" spans="1:47" ht="18" customHeight="1" x14ac:dyDescent="0.2">
      <c r="A203" s="15"/>
      <c r="B203" s="15"/>
      <c r="C203" s="15"/>
      <c r="D203" s="81"/>
      <c r="E203" s="81"/>
      <c r="F203" s="66"/>
      <c r="G203" s="82"/>
      <c r="H203" s="74"/>
      <c r="I203" s="83"/>
      <c r="J203" s="83"/>
      <c r="K203" s="83"/>
      <c r="L203" s="83"/>
      <c r="M203" s="85"/>
      <c r="N203" s="74"/>
      <c r="O203" s="86"/>
      <c r="P203" s="86"/>
      <c r="Q203" s="86"/>
      <c r="R203" s="86"/>
      <c r="S203" s="85"/>
      <c r="T203" s="74"/>
      <c r="U203" s="82"/>
      <c r="V203" s="74"/>
      <c r="W203" s="74"/>
      <c r="X203" s="15"/>
      <c r="Y203" s="15"/>
      <c r="Z203" s="15"/>
      <c r="AA203" s="15"/>
      <c r="AB203" s="85"/>
      <c r="AC203" s="87"/>
      <c r="AD203" s="88"/>
      <c r="AE203" s="88"/>
      <c r="AF203" s="88"/>
      <c r="AH203" s="6"/>
      <c r="AI203" s="6"/>
      <c r="AJ203" s="6"/>
      <c r="AK203" s="6"/>
      <c r="AL203" s="6"/>
      <c r="AM203" s="6"/>
      <c r="AN203" s="6"/>
      <c r="AO203" s="6"/>
      <c r="AP203" s="6"/>
      <c r="AQ203" s="6"/>
      <c r="AR203" s="6"/>
      <c r="AS203" s="6"/>
      <c r="AT203" s="6"/>
      <c r="AU203" s="6"/>
    </row>
    <row r="204" spans="1:47" ht="18" customHeight="1" x14ac:dyDescent="0.2">
      <c r="A204" s="15"/>
      <c r="B204" s="15"/>
      <c r="C204" s="15"/>
      <c r="D204" s="81"/>
      <c r="E204" s="81"/>
      <c r="F204" s="66"/>
      <c r="G204" s="82"/>
      <c r="H204" s="74"/>
      <c r="I204" s="83"/>
      <c r="J204" s="83"/>
      <c r="K204" s="83"/>
      <c r="L204" s="83"/>
      <c r="M204" s="85"/>
      <c r="N204" s="74"/>
      <c r="O204" s="86"/>
      <c r="P204" s="86"/>
      <c r="Q204" s="86"/>
      <c r="R204" s="86"/>
      <c r="S204" s="85"/>
      <c r="T204" s="74"/>
      <c r="U204" s="82"/>
      <c r="V204" s="74"/>
      <c r="W204" s="74"/>
      <c r="X204" s="15"/>
      <c r="Y204" s="15"/>
      <c r="Z204" s="15"/>
      <c r="AA204" s="15"/>
      <c r="AB204" s="85"/>
      <c r="AC204" s="87"/>
      <c r="AD204" s="88"/>
      <c r="AE204" s="88"/>
      <c r="AF204" s="88"/>
      <c r="AH204" s="6"/>
      <c r="AI204" s="6"/>
      <c r="AJ204" s="6"/>
      <c r="AK204" s="6"/>
      <c r="AL204" s="6"/>
      <c r="AM204" s="6"/>
      <c r="AN204" s="6"/>
      <c r="AO204" s="6"/>
      <c r="AP204" s="6"/>
      <c r="AQ204" s="6"/>
      <c r="AR204" s="6"/>
      <c r="AS204" s="6"/>
      <c r="AT204" s="6"/>
      <c r="AU204" s="6"/>
    </row>
    <row r="205" spans="1:47" ht="18" customHeight="1" x14ac:dyDescent="0.2">
      <c r="A205" s="15"/>
      <c r="B205" s="15"/>
      <c r="C205" s="15"/>
      <c r="D205" s="81"/>
      <c r="E205" s="81"/>
      <c r="F205" s="66"/>
      <c r="G205" s="82"/>
      <c r="H205" s="74"/>
      <c r="I205" s="83"/>
      <c r="J205" s="83"/>
      <c r="K205" s="83"/>
      <c r="L205" s="83"/>
      <c r="M205" s="85"/>
      <c r="N205" s="74"/>
      <c r="O205" s="86"/>
      <c r="P205" s="86"/>
      <c r="Q205" s="86"/>
      <c r="R205" s="86"/>
      <c r="S205" s="85"/>
      <c r="T205" s="74"/>
      <c r="U205" s="82"/>
      <c r="V205" s="74"/>
      <c r="W205" s="74"/>
      <c r="X205" s="15"/>
      <c r="Y205" s="15"/>
      <c r="Z205" s="15"/>
      <c r="AA205" s="15"/>
      <c r="AB205" s="85"/>
      <c r="AC205" s="87"/>
      <c r="AD205" s="88"/>
      <c r="AE205" s="88"/>
      <c r="AF205" s="88"/>
      <c r="AH205" s="6"/>
      <c r="AI205" s="6"/>
      <c r="AJ205" s="6"/>
      <c r="AK205" s="6"/>
      <c r="AL205" s="6"/>
      <c r="AM205" s="6"/>
      <c r="AN205" s="6"/>
      <c r="AO205" s="6"/>
      <c r="AP205" s="6"/>
      <c r="AQ205" s="6"/>
      <c r="AR205" s="6"/>
      <c r="AS205" s="6"/>
      <c r="AT205" s="6"/>
      <c r="AU205" s="6"/>
    </row>
    <row r="206" spans="1:47" ht="18" customHeight="1" x14ac:dyDescent="0.2">
      <c r="A206" s="15"/>
      <c r="B206" s="15"/>
      <c r="C206" s="15"/>
      <c r="D206" s="81"/>
      <c r="E206" s="81"/>
      <c r="F206" s="66"/>
      <c r="G206" s="82"/>
      <c r="H206" s="74"/>
      <c r="I206" s="83"/>
      <c r="J206" s="83"/>
      <c r="K206" s="83"/>
      <c r="L206" s="83"/>
      <c r="M206" s="85"/>
      <c r="N206" s="74"/>
      <c r="O206" s="86"/>
      <c r="P206" s="86"/>
      <c r="Q206" s="86"/>
      <c r="R206" s="86"/>
      <c r="S206" s="85"/>
      <c r="T206" s="74"/>
      <c r="U206" s="82"/>
      <c r="V206" s="74"/>
      <c r="W206" s="74"/>
      <c r="X206" s="15"/>
      <c r="Y206" s="15"/>
      <c r="Z206" s="15"/>
      <c r="AA206" s="15"/>
      <c r="AB206" s="85"/>
      <c r="AC206" s="87"/>
      <c r="AD206" s="88"/>
      <c r="AE206" s="88"/>
      <c r="AF206" s="88"/>
      <c r="AH206" s="6"/>
      <c r="AI206" s="6"/>
      <c r="AJ206" s="6"/>
      <c r="AK206" s="6"/>
      <c r="AL206" s="6"/>
      <c r="AM206" s="6"/>
      <c r="AN206" s="6"/>
      <c r="AO206" s="6"/>
      <c r="AP206" s="6"/>
      <c r="AQ206" s="6"/>
      <c r="AR206" s="6"/>
      <c r="AS206" s="6"/>
      <c r="AT206" s="6"/>
      <c r="AU206" s="6"/>
    </row>
    <row r="207" spans="1:47" ht="18" customHeight="1" x14ac:dyDescent="0.2">
      <c r="A207" s="15"/>
      <c r="B207" s="15"/>
      <c r="C207" s="15"/>
      <c r="D207" s="81"/>
      <c r="E207" s="81"/>
      <c r="F207" s="66"/>
      <c r="G207" s="82"/>
      <c r="H207" s="74"/>
      <c r="I207" s="83"/>
      <c r="J207" s="83"/>
      <c r="K207" s="83"/>
      <c r="L207" s="83"/>
      <c r="M207" s="85"/>
      <c r="N207" s="74"/>
      <c r="O207" s="86"/>
      <c r="P207" s="86"/>
      <c r="Q207" s="86"/>
      <c r="R207" s="86"/>
      <c r="S207" s="85"/>
      <c r="T207" s="74"/>
      <c r="U207" s="82"/>
      <c r="V207" s="74"/>
      <c r="W207" s="74"/>
      <c r="X207" s="15"/>
      <c r="Y207" s="15"/>
      <c r="Z207" s="15"/>
      <c r="AA207" s="15"/>
      <c r="AB207" s="85"/>
      <c r="AC207" s="87"/>
      <c r="AD207" s="88"/>
      <c r="AE207" s="88"/>
      <c r="AF207" s="88"/>
      <c r="AH207" s="6"/>
      <c r="AI207" s="6"/>
      <c r="AJ207" s="6"/>
      <c r="AK207" s="6"/>
      <c r="AL207" s="6"/>
      <c r="AM207" s="6"/>
      <c r="AN207" s="6"/>
      <c r="AO207" s="6"/>
      <c r="AP207" s="6"/>
      <c r="AQ207" s="6"/>
      <c r="AR207" s="6"/>
      <c r="AS207" s="6"/>
      <c r="AT207" s="6"/>
      <c r="AU207" s="6"/>
    </row>
    <row r="208" spans="1:47" ht="18" customHeight="1" x14ac:dyDescent="0.2">
      <c r="A208" s="15"/>
      <c r="B208" s="15"/>
      <c r="C208" s="15"/>
      <c r="D208" s="81"/>
      <c r="E208" s="81"/>
      <c r="F208" s="66"/>
      <c r="G208" s="82"/>
      <c r="H208" s="74"/>
      <c r="I208" s="83"/>
      <c r="J208" s="83"/>
      <c r="K208" s="83"/>
      <c r="L208" s="83"/>
      <c r="M208" s="85"/>
      <c r="N208" s="74"/>
      <c r="O208" s="86"/>
      <c r="P208" s="86"/>
      <c r="Q208" s="86"/>
      <c r="R208" s="86"/>
      <c r="S208" s="85"/>
      <c r="T208" s="74"/>
      <c r="U208" s="82"/>
      <c r="V208" s="74"/>
      <c r="W208" s="74"/>
      <c r="X208" s="15"/>
      <c r="Y208" s="15"/>
      <c r="Z208" s="15"/>
      <c r="AA208" s="15"/>
      <c r="AB208" s="85"/>
      <c r="AC208" s="87"/>
      <c r="AD208" s="88"/>
      <c r="AE208" s="88"/>
      <c r="AF208" s="88"/>
      <c r="AH208" s="6"/>
      <c r="AI208" s="6"/>
      <c r="AJ208" s="6"/>
      <c r="AK208" s="6"/>
      <c r="AL208" s="6"/>
      <c r="AM208" s="6"/>
      <c r="AN208" s="6"/>
      <c r="AO208" s="6"/>
      <c r="AP208" s="6"/>
      <c r="AQ208" s="6"/>
      <c r="AR208" s="6"/>
      <c r="AS208" s="6"/>
      <c r="AT208" s="6"/>
      <c r="AU208" s="6"/>
    </row>
    <row r="209" spans="1:47" ht="18" customHeight="1" x14ac:dyDescent="0.2">
      <c r="A209" s="15"/>
      <c r="B209" s="15"/>
      <c r="C209" s="15"/>
      <c r="D209" s="81"/>
      <c r="E209" s="81"/>
      <c r="F209" s="66"/>
      <c r="G209" s="82"/>
      <c r="H209" s="74"/>
      <c r="I209" s="83"/>
      <c r="J209" s="83"/>
      <c r="K209" s="83"/>
      <c r="L209" s="83"/>
      <c r="M209" s="85"/>
      <c r="N209" s="74"/>
      <c r="O209" s="86"/>
      <c r="P209" s="86"/>
      <c r="Q209" s="86"/>
      <c r="R209" s="86"/>
      <c r="S209" s="85"/>
      <c r="T209" s="74"/>
      <c r="U209" s="82"/>
      <c r="V209" s="74"/>
      <c r="W209" s="74"/>
      <c r="X209" s="15"/>
      <c r="Y209" s="15"/>
      <c r="Z209" s="15"/>
      <c r="AA209" s="15"/>
      <c r="AB209" s="85"/>
      <c r="AC209" s="87"/>
      <c r="AD209" s="88"/>
      <c r="AE209" s="88"/>
      <c r="AF209" s="88"/>
      <c r="AH209" s="6"/>
      <c r="AI209" s="6"/>
      <c r="AJ209" s="6"/>
      <c r="AK209" s="6"/>
      <c r="AL209" s="6"/>
      <c r="AM209" s="6"/>
      <c r="AN209" s="6"/>
      <c r="AO209" s="6"/>
      <c r="AP209" s="6"/>
      <c r="AQ209" s="6"/>
      <c r="AR209" s="6"/>
      <c r="AS209" s="6"/>
      <c r="AT209" s="6"/>
      <c r="AU209" s="6"/>
    </row>
    <row r="210" spans="1:47" ht="18" customHeight="1" x14ac:dyDescent="0.2">
      <c r="A210" s="15"/>
      <c r="B210" s="15"/>
      <c r="C210" s="15"/>
      <c r="D210" s="81"/>
      <c r="E210" s="81"/>
      <c r="F210" s="66"/>
      <c r="G210" s="82"/>
      <c r="H210" s="74"/>
      <c r="I210" s="83"/>
      <c r="J210" s="83"/>
      <c r="K210" s="83"/>
      <c r="L210" s="83"/>
      <c r="M210" s="85"/>
      <c r="N210" s="74"/>
      <c r="O210" s="86"/>
      <c r="P210" s="86"/>
      <c r="Q210" s="86"/>
      <c r="R210" s="86"/>
      <c r="S210" s="85"/>
      <c r="T210" s="74"/>
      <c r="U210" s="82"/>
      <c r="V210" s="74"/>
      <c r="W210" s="74"/>
      <c r="X210" s="15"/>
      <c r="Y210" s="15"/>
      <c r="Z210" s="15"/>
      <c r="AA210" s="15"/>
      <c r="AB210" s="85"/>
      <c r="AC210" s="87"/>
      <c r="AD210" s="88"/>
      <c r="AE210" s="88"/>
      <c r="AF210" s="88"/>
      <c r="AH210" s="6"/>
      <c r="AI210" s="6"/>
      <c r="AJ210" s="6"/>
      <c r="AK210" s="6"/>
      <c r="AL210" s="6"/>
      <c r="AM210" s="6"/>
      <c r="AN210" s="6"/>
      <c r="AO210" s="6"/>
      <c r="AP210" s="6"/>
      <c r="AQ210" s="6"/>
      <c r="AR210" s="6"/>
      <c r="AS210" s="6"/>
      <c r="AT210" s="6"/>
      <c r="AU210" s="6"/>
    </row>
    <row r="211" spans="1:47" ht="18" customHeight="1" x14ac:dyDescent="0.2">
      <c r="A211" s="15"/>
      <c r="B211" s="15"/>
      <c r="C211" s="15"/>
      <c r="D211" s="81"/>
      <c r="E211" s="81"/>
      <c r="F211" s="66"/>
      <c r="G211" s="82"/>
      <c r="H211" s="74"/>
      <c r="I211" s="83"/>
      <c r="J211" s="83"/>
      <c r="K211" s="83"/>
      <c r="L211" s="83"/>
      <c r="M211" s="85"/>
      <c r="N211" s="74"/>
      <c r="O211" s="86"/>
      <c r="P211" s="86"/>
      <c r="Q211" s="86"/>
      <c r="R211" s="86"/>
      <c r="S211" s="85"/>
      <c r="T211" s="74"/>
      <c r="U211" s="82"/>
      <c r="V211" s="74"/>
      <c r="W211" s="74"/>
      <c r="X211" s="15"/>
      <c r="Y211" s="15"/>
      <c r="Z211" s="15"/>
      <c r="AA211" s="15"/>
      <c r="AB211" s="85"/>
      <c r="AC211" s="87"/>
      <c r="AD211" s="88"/>
      <c r="AE211" s="88"/>
      <c r="AF211" s="88"/>
      <c r="AH211" s="6"/>
      <c r="AI211" s="6"/>
      <c r="AJ211" s="6"/>
      <c r="AK211" s="6"/>
      <c r="AL211" s="6"/>
      <c r="AM211" s="6"/>
      <c r="AN211" s="6"/>
      <c r="AO211" s="6"/>
      <c r="AP211" s="6"/>
      <c r="AQ211" s="6"/>
      <c r="AR211" s="6"/>
      <c r="AS211" s="6"/>
      <c r="AT211" s="6"/>
      <c r="AU211" s="6"/>
    </row>
    <row r="212" spans="1:47" ht="18" customHeight="1" x14ac:dyDescent="0.2">
      <c r="A212" s="15"/>
      <c r="B212" s="15"/>
      <c r="C212" s="15"/>
      <c r="D212" s="81"/>
      <c r="E212" s="81"/>
      <c r="F212" s="66"/>
      <c r="G212" s="82"/>
      <c r="H212" s="74"/>
      <c r="I212" s="83"/>
      <c r="J212" s="83"/>
      <c r="K212" s="83"/>
      <c r="L212" s="83"/>
      <c r="M212" s="85"/>
      <c r="N212" s="74"/>
      <c r="O212" s="86"/>
      <c r="P212" s="86"/>
      <c r="Q212" s="86"/>
      <c r="R212" s="86"/>
      <c r="S212" s="85"/>
      <c r="T212" s="74"/>
      <c r="U212" s="82"/>
      <c r="V212" s="74"/>
      <c r="W212" s="74"/>
      <c r="X212" s="15"/>
      <c r="Y212" s="15"/>
      <c r="Z212" s="15"/>
      <c r="AA212" s="15"/>
      <c r="AB212" s="85"/>
      <c r="AC212" s="87"/>
      <c r="AD212" s="88"/>
      <c r="AE212" s="88"/>
      <c r="AF212" s="88"/>
      <c r="AH212" s="6"/>
      <c r="AI212" s="6"/>
      <c r="AJ212" s="6"/>
      <c r="AK212" s="6"/>
      <c r="AL212" s="6"/>
      <c r="AM212" s="6"/>
      <c r="AN212" s="6"/>
      <c r="AO212" s="6"/>
      <c r="AP212" s="6"/>
      <c r="AQ212" s="6"/>
      <c r="AR212" s="6"/>
      <c r="AS212" s="6"/>
      <c r="AT212" s="6"/>
      <c r="AU212" s="6"/>
    </row>
    <row r="213" spans="1:47" ht="18" customHeight="1" x14ac:dyDescent="0.2">
      <c r="A213" s="15"/>
      <c r="B213" s="15"/>
      <c r="C213" s="15"/>
      <c r="D213" s="81"/>
      <c r="E213" s="81"/>
      <c r="F213" s="66"/>
      <c r="G213" s="82"/>
      <c r="H213" s="74"/>
      <c r="I213" s="83"/>
      <c r="J213" s="83"/>
      <c r="K213" s="83"/>
      <c r="L213" s="83"/>
      <c r="M213" s="85"/>
      <c r="N213" s="74"/>
      <c r="O213" s="86"/>
      <c r="P213" s="86"/>
      <c r="Q213" s="86"/>
      <c r="R213" s="86"/>
      <c r="S213" s="85"/>
      <c r="T213" s="74"/>
      <c r="U213" s="82"/>
      <c r="V213" s="74"/>
      <c r="W213" s="74"/>
      <c r="X213" s="15"/>
      <c r="Y213" s="15"/>
      <c r="Z213" s="15"/>
      <c r="AA213" s="15"/>
      <c r="AB213" s="85"/>
      <c r="AC213" s="87"/>
      <c r="AD213" s="88"/>
      <c r="AE213" s="88"/>
      <c r="AF213" s="88"/>
      <c r="AH213" s="6"/>
      <c r="AI213" s="6"/>
      <c r="AJ213" s="6"/>
      <c r="AK213" s="6"/>
      <c r="AL213" s="6"/>
      <c r="AM213" s="6"/>
      <c r="AN213" s="6"/>
      <c r="AO213" s="6"/>
      <c r="AP213" s="6"/>
      <c r="AQ213" s="6"/>
      <c r="AR213" s="6"/>
      <c r="AS213" s="6"/>
      <c r="AT213" s="6"/>
      <c r="AU213" s="6"/>
    </row>
    <row r="214" spans="1:47" ht="18" customHeight="1" x14ac:dyDescent="0.2">
      <c r="A214" s="15"/>
      <c r="B214" s="15"/>
      <c r="C214" s="15"/>
      <c r="D214" s="81"/>
      <c r="E214" s="81"/>
      <c r="F214" s="66"/>
      <c r="G214" s="82"/>
      <c r="H214" s="74"/>
      <c r="I214" s="83"/>
      <c r="J214" s="83"/>
      <c r="K214" s="83"/>
      <c r="L214" s="83"/>
      <c r="M214" s="85"/>
      <c r="N214" s="74"/>
      <c r="O214" s="86"/>
      <c r="P214" s="86"/>
      <c r="Q214" s="86"/>
      <c r="R214" s="86"/>
      <c r="S214" s="85"/>
      <c r="T214" s="74"/>
      <c r="U214" s="82"/>
      <c r="V214" s="74"/>
      <c r="W214" s="74"/>
      <c r="X214" s="15"/>
      <c r="Y214" s="15"/>
      <c r="Z214" s="15"/>
      <c r="AA214" s="15"/>
      <c r="AB214" s="85"/>
      <c r="AC214" s="87"/>
      <c r="AD214" s="88"/>
      <c r="AE214" s="88"/>
      <c r="AF214" s="88"/>
      <c r="AH214" s="6"/>
      <c r="AI214" s="6"/>
      <c r="AJ214" s="6"/>
      <c r="AK214" s="6"/>
      <c r="AL214" s="6"/>
      <c r="AM214" s="6"/>
      <c r="AN214" s="6"/>
      <c r="AO214" s="6"/>
      <c r="AP214" s="6"/>
      <c r="AQ214" s="6"/>
      <c r="AR214" s="6"/>
      <c r="AS214" s="6"/>
      <c r="AT214" s="6"/>
      <c r="AU214" s="6"/>
    </row>
    <row r="215" spans="1:47" ht="18" customHeight="1" x14ac:dyDescent="0.2">
      <c r="A215" s="15"/>
      <c r="B215" s="15"/>
      <c r="C215" s="15"/>
      <c r="D215" s="81"/>
      <c r="E215" s="81"/>
      <c r="F215" s="66"/>
      <c r="G215" s="82"/>
      <c r="H215" s="74"/>
      <c r="I215" s="83"/>
      <c r="J215" s="83"/>
      <c r="K215" s="83"/>
      <c r="L215" s="83"/>
      <c r="M215" s="85"/>
      <c r="N215" s="74"/>
      <c r="O215" s="86"/>
      <c r="P215" s="86"/>
      <c r="Q215" s="86"/>
      <c r="R215" s="86"/>
      <c r="S215" s="85"/>
      <c r="T215" s="74"/>
      <c r="U215" s="82"/>
      <c r="V215" s="74"/>
      <c r="W215" s="74"/>
      <c r="X215" s="15"/>
      <c r="Y215" s="15"/>
      <c r="Z215" s="15"/>
      <c r="AA215" s="15"/>
      <c r="AB215" s="85"/>
      <c r="AC215" s="87"/>
      <c r="AD215" s="88"/>
      <c r="AE215" s="88"/>
      <c r="AF215" s="88"/>
      <c r="AH215" s="6"/>
      <c r="AI215" s="6"/>
      <c r="AJ215" s="6"/>
      <c r="AK215" s="6"/>
      <c r="AL215" s="6"/>
      <c r="AM215" s="6"/>
      <c r="AN215" s="6"/>
      <c r="AO215" s="6"/>
      <c r="AP215" s="6"/>
      <c r="AQ215" s="6"/>
      <c r="AR215" s="6"/>
      <c r="AS215" s="6"/>
      <c r="AT215" s="6"/>
      <c r="AU215" s="6"/>
    </row>
    <row r="216" spans="1:47" ht="18" customHeight="1" x14ac:dyDescent="0.2">
      <c r="A216" s="15"/>
      <c r="B216" s="15"/>
      <c r="C216" s="15"/>
      <c r="D216" s="81"/>
      <c r="E216" s="81"/>
      <c r="F216" s="66"/>
      <c r="G216" s="82"/>
      <c r="H216" s="74"/>
      <c r="I216" s="83"/>
      <c r="J216" s="83"/>
      <c r="K216" s="83"/>
      <c r="L216" s="83"/>
      <c r="M216" s="85"/>
      <c r="N216" s="74"/>
      <c r="O216" s="86"/>
      <c r="P216" s="86"/>
      <c r="Q216" s="86"/>
      <c r="R216" s="86"/>
      <c r="S216" s="85"/>
      <c r="T216" s="74"/>
      <c r="U216" s="82"/>
      <c r="V216" s="74"/>
      <c r="W216" s="74"/>
      <c r="X216" s="15"/>
      <c r="Y216" s="15"/>
      <c r="Z216" s="15"/>
      <c r="AA216" s="15"/>
      <c r="AB216" s="85"/>
      <c r="AC216" s="87"/>
      <c r="AD216" s="88"/>
      <c r="AE216" s="88"/>
      <c r="AF216" s="88"/>
      <c r="AH216" s="6"/>
      <c r="AI216" s="6"/>
      <c r="AJ216" s="6"/>
      <c r="AK216" s="6"/>
      <c r="AL216" s="6"/>
      <c r="AM216" s="6"/>
      <c r="AN216" s="6"/>
      <c r="AO216" s="6"/>
      <c r="AP216" s="6"/>
      <c r="AQ216" s="6"/>
      <c r="AR216" s="6"/>
      <c r="AS216" s="6"/>
      <c r="AT216" s="6"/>
      <c r="AU216" s="6"/>
    </row>
    <row r="217" spans="1:47" ht="18" customHeight="1" x14ac:dyDescent="0.2">
      <c r="A217" s="15"/>
      <c r="B217" s="15"/>
      <c r="C217" s="15"/>
      <c r="D217" s="81"/>
      <c r="E217" s="81"/>
      <c r="F217" s="66"/>
      <c r="G217" s="82"/>
      <c r="H217" s="74"/>
      <c r="I217" s="83"/>
      <c r="J217" s="83"/>
      <c r="K217" s="83"/>
      <c r="L217" s="83"/>
      <c r="M217" s="85"/>
      <c r="N217" s="74"/>
      <c r="O217" s="86"/>
      <c r="P217" s="86"/>
      <c r="Q217" s="86"/>
      <c r="R217" s="86"/>
      <c r="S217" s="85"/>
      <c r="T217" s="74"/>
      <c r="U217" s="82"/>
      <c r="V217" s="74"/>
      <c r="W217" s="74"/>
      <c r="X217" s="15"/>
      <c r="Y217" s="15"/>
      <c r="Z217" s="15"/>
      <c r="AA217" s="15"/>
      <c r="AB217" s="85"/>
      <c r="AC217" s="87"/>
      <c r="AD217" s="88"/>
      <c r="AE217" s="88"/>
      <c r="AF217" s="88"/>
      <c r="AH217" s="6"/>
      <c r="AI217" s="6"/>
      <c r="AJ217" s="6"/>
      <c r="AK217" s="6"/>
      <c r="AL217" s="6"/>
      <c r="AM217" s="6"/>
      <c r="AN217" s="6"/>
      <c r="AO217" s="6"/>
      <c r="AP217" s="6"/>
      <c r="AQ217" s="6"/>
      <c r="AR217" s="6"/>
      <c r="AS217" s="6"/>
      <c r="AT217" s="6"/>
      <c r="AU217" s="6"/>
    </row>
    <row r="218" spans="1:47" ht="18" customHeight="1" x14ac:dyDescent="0.2">
      <c r="A218" s="15"/>
      <c r="B218" s="15"/>
      <c r="C218" s="15"/>
      <c r="D218" s="81"/>
      <c r="E218" s="81"/>
      <c r="F218" s="66"/>
      <c r="G218" s="82"/>
      <c r="H218" s="74"/>
      <c r="I218" s="83"/>
      <c r="J218" s="83"/>
      <c r="K218" s="83"/>
      <c r="L218" s="83"/>
      <c r="M218" s="85"/>
      <c r="N218" s="74"/>
      <c r="O218" s="86"/>
      <c r="P218" s="86"/>
      <c r="Q218" s="86"/>
      <c r="R218" s="86"/>
      <c r="S218" s="85"/>
      <c r="T218" s="74"/>
      <c r="U218" s="82"/>
      <c r="V218" s="74"/>
      <c r="W218" s="74"/>
      <c r="X218" s="15"/>
      <c r="Y218" s="15"/>
      <c r="Z218" s="15"/>
      <c r="AA218" s="15"/>
      <c r="AB218" s="85"/>
      <c r="AC218" s="87"/>
      <c r="AD218" s="88"/>
      <c r="AE218" s="88"/>
      <c r="AF218" s="88"/>
      <c r="AH218" s="6"/>
      <c r="AI218" s="6"/>
      <c r="AJ218" s="6"/>
      <c r="AK218" s="6"/>
      <c r="AL218" s="6"/>
      <c r="AM218" s="6"/>
      <c r="AN218" s="6"/>
      <c r="AO218" s="6"/>
      <c r="AP218" s="6"/>
      <c r="AQ218" s="6"/>
      <c r="AR218" s="6"/>
      <c r="AS218" s="6"/>
      <c r="AT218" s="6"/>
      <c r="AU218" s="6"/>
    </row>
    <row r="219" spans="1:47" ht="18" customHeight="1" x14ac:dyDescent="0.2">
      <c r="A219" s="15"/>
      <c r="B219" s="15"/>
      <c r="C219" s="15"/>
      <c r="D219" s="81"/>
      <c r="E219" s="81"/>
      <c r="F219" s="66"/>
      <c r="G219" s="82"/>
      <c r="H219" s="74"/>
      <c r="I219" s="83"/>
      <c r="J219" s="83"/>
      <c r="K219" s="83"/>
      <c r="L219" s="83"/>
      <c r="M219" s="85"/>
      <c r="N219" s="74"/>
      <c r="O219" s="86"/>
      <c r="P219" s="86"/>
      <c r="Q219" s="86"/>
      <c r="R219" s="86"/>
      <c r="S219" s="85"/>
      <c r="T219" s="74"/>
      <c r="U219" s="82"/>
      <c r="V219" s="74"/>
      <c r="W219" s="74"/>
      <c r="X219" s="15"/>
      <c r="Y219" s="15"/>
      <c r="Z219" s="15"/>
      <c r="AA219" s="15"/>
      <c r="AB219" s="85"/>
      <c r="AC219" s="87"/>
      <c r="AD219" s="88"/>
      <c r="AE219" s="88"/>
      <c r="AF219" s="88"/>
      <c r="AH219" s="6"/>
      <c r="AI219" s="6"/>
      <c r="AJ219" s="6"/>
      <c r="AK219" s="6"/>
      <c r="AL219" s="6"/>
      <c r="AM219" s="6"/>
      <c r="AN219" s="6"/>
      <c r="AO219" s="6"/>
      <c r="AP219" s="6"/>
      <c r="AQ219" s="6"/>
      <c r="AR219" s="6"/>
      <c r="AS219" s="6"/>
      <c r="AT219" s="6"/>
      <c r="AU219" s="6"/>
    </row>
    <row r="220" spans="1:47" ht="18" customHeight="1" x14ac:dyDescent="0.2">
      <c r="A220" s="15"/>
      <c r="B220" s="15"/>
      <c r="C220" s="15"/>
      <c r="D220" s="81"/>
      <c r="E220" s="81"/>
      <c r="F220" s="66"/>
      <c r="G220" s="82"/>
      <c r="H220" s="74"/>
      <c r="I220" s="83"/>
      <c r="J220" s="83"/>
      <c r="K220" s="83"/>
      <c r="L220" s="83"/>
      <c r="M220" s="85"/>
      <c r="N220" s="74"/>
      <c r="O220" s="86"/>
      <c r="P220" s="86"/>
      <c r="Q220" s="86"/>
      <c r="R220" s="86"/>
      <c r="S220" s="85"/>
      <c r="T220" s="74"/>
      <c r="U220" s="82"/>
      <c r="V220" s="74"/>
      <c r="W220" s="74"/>
      <c r="X220" s="15"/>
      <c r="Y220" s="15"/>
      <c r="Z220" s="15"/>
      <c r="AA220" s="15"/>
      <c r="AB220" s="85"/>
      <c r="AC220" s="87"/>
      <c r="AD220" s="88"/>
      <c r="AE220" s="88"/>
      <c r="AF220" s="88"/>
      <c r="AH220" s="6"/>
      <c r="AI220" s="6"/>
      <c r="AJ220" s="6"/>
      <c r="AK220" s="6"/>
      <c r="AL220" s="6"/>
      <c r="AM220" s="6"/>
      <c r="AN220" s="6"/>
      <c r="AO220" s="6"/>
      <c r="AP220" s="6"/>
      <c r="AQ220" s="6"/>
      <c r="AR220" s="6"/>
      <c r="AS220" s="6"/>
      <c r="AT220" s="6"/>
      <c r="AU220" s="6"/>
    </row>
    <row r="221" spans="1:47" ht="18" customHeight="1" x14ac:dyDescent="0.2">
      <c r="A221" s="15"/>
      <c r="B221" s="15"/>
      <c r="C221" s="15"/>
      <c r="D221" s="81"/>
      <c r="E221" s="81"/>
      <c r="F221" s="66"/>
      <c r="G221" s="82"/>
      <c r="H221" s="74"/>
      <c r="I221" s="83"/>
      <c r="J221" s="83"/>
      <c r="K221" s="83"/>
      <c r="L221" s="83"/>
      <c r="M221" s="85"/>
      <c r="N221" s="74"/>
      <c r="O221" s="86"/>
      <c r="P221" s="86"/>
      <c r="Q221" s="86"/>
      <c r="R221" s="86"/>
      <c r="S221" s="85"/>
      <c r="T221" s="74"/>
      <c r="U221" s="82"/>
      <c r="V221" s="74"/>
      <c r="W221" s="74"/>
      <c r="X221" s="15"/>
      <c r="Y221" s="15"/>
      <c r="Z221" s="15"/>
      <c r="AA221" s="15"/>
      <c r="AB221" s="85"/>
      <c r="AC221" s="87"/>
      <c r="AD221" s="88"/>
      <c r="AE221" s="88"/>
      <c r="AF221" s="88"/>
      <c r="AH221" s="6"/>
      <c r="AI221" s="6"/>
      <c r="AJ221" s="6"/>
      <c r="AK221" s="6"/>
      <c r="AL221" s="6"/>
      <c r="AM221" s="6"/>
      <c r="AN221" s="6"/>
      <c r="AO221" s="6"/>
      <c r="AP221" s="6"/>
      <c r="AQ221" s="6"/>
      <c r="AR221" s="6"/>
      <c r="AS221" s="6"/>
      <c r="AT221" s="6"/>
      <c r="AU221" s="6"/>
    </row>
    <row r="222" spans="1:47" ht="18" customHeight="1" x14ac:dyDescent="0.2">
      <c r="A222" s="15"/>
      <c r="B222" s="15"/>
      <c r="C222" s="15"/>
      <c r="D222" s="81"/>
      <c r="E222" s="81"/>
      <c r="F222" s="66"/>
      <c r="G222" s="82"/>
      <c r="H222" s="74"/>
      <c r="I222" s="83"/>
      <c r="J222" s="83"/>
      <c r="K222" s="83"/>
      <c r="L222" s="83"/>
      <c r="M222" s="85"/>
      <c r="N222" s="74"/>
      <c r="O222" s="86"/>
      <c r="P222" s="86"/>
      <c r="Q222" s="86"/>
      <c r="R222" s="86"/>
      <c r="S222" s="85"/>
      <c r="T222" s="74"/>
      <c r="U222" s="82"/>
      <c r="V222" s="74"/>
      <c r="W222" s="74"/>
      <c r="X222" s="15"/>
      <c r="Y222" s="15"/>
      <c r="Z222" s="15"/>
      <c r="AA222" s="15"/>
      <c r="AB222" s="85"/>
      <c r="AC222" s="87"/>
      <c r="AD222" s="88"/>
      <c r="AE222" s="88"/>
      <c r="AF222" s="88"/>
      <c r="AH222" s="6"/>
      <c r="AI222" s="6"/>
      <c r="AJ222" s="6"/>
      <c r="AK222" s="6"/>
      <c r="AL222" s="6"/>
      <c r="AM222" s="6"/>
      <c r="AN222" s="6"/>
      <c r="AO222" s="6"/>
      <c r="AP222" s="6"/>
      <c r="AQ222" s="6"/>
      <c r="AR222" s="6"/>
      <c r="AS222" s="6"/>
      <c r="AT222" s="6"/>
      <c r="AU222" s="6"/>
    </row>
    <row r="223" spans="1:47" ht="18" customHeight="1" x14ac:dyDescent="0.2">
      <c r="A223" s="15"/>
      <c r="B223" s="15"/>
      <c r="C223" s="15"/>
      <c r="D223" s="81"/>
      <c r="E223" s="81"/>
      <c r="F223" s="66"/>
      <c r="G223" s="82"/>
      <c r="H223" s="74"/>
      <c r="I223" s="83"/>
      <c r="J223" s="83"/>
      <c r="K223" s="83"/>
      <c r="L223" s="83"/>
      <c r="M223" s="85"/>
      <c r="N223" s="74"/>
      <c r="O223" s="86"/>
      <c r="P223" s="86"/>
      <c r="Q223" s="86"/>
      <c r="R223" s="86"/>
      <c r="S223" s="85"/>
      <c r="T223" s="74"/>
      <c r="U223" s="82"/>
      <c r="V223" s="74"/>
      <c r="W223" s="74"/>
      <c r="X223" s="15"/>
      <c r="Y223" s="15"/>
      <c r="Z223" s="15"/>
      <c r="AA223" s="15"/>
      <c r="AB223" s="85"/>
      <c r="AC223" s="87"/>
      <c r="AD223" s="88"/>
      <c r="AE223" s="88"/>
      <c r="AF223" s="88"/>
      <c r="AH223" s="6"/>
      <c r="AI223" s="6"/>
      <c r="AJ223" s="6"/>
      <c r="AK223" s="6"/>
      <c r="AL223" s="6"/>
      <c r="AM223" s="6"/>
      <c r="AN223" s="6"/>
      <c r="AO223" s="6"/>
      <c r="AP223" s="6"/>
      <c r="AQ223" s="6"/>
      <c r="AR223" s="6"/>
      <c r="AS223" s="6"/>
      <c r="AT223" s="6"/>
      <c r="AU223" s="6"/>
    </row>
    <row r="224" spans="1:47" ht="18" customHeight="1" x14ac:dyDescent="0.2">
      <c r="A224" s="15"/>
      <c r="B224" s="15"/>
      <c r="C224" s="15"/>
      <c r="D224" s="81"/>
      <c r="E224" s="81"/>
      <c r="F224" s="66"/>
      <c r="G224" s="82"/>
      <c r="H224" s="74"/>
      <c r="I224" s="83"/>
      <c r="J224" s="83"/>
      <c r="K224" s="83"/>
      <c r="L224" s="83"/>
      <c r="M224" s="85"/>
      <c r="N224" s="74"/>
      <c r="O224" s="86"/>
      <c r="P224" s="86"/>
      <c r="Q224" s="86"/>
      <c r="R224" s="86"/>
      <c r="S224" s="85"/>
      <c r="T224" s="74"/>
      <c r="U224" s="82"/>
      <c r="V224" s="74"/>
      <c r="W224" s="74"/>
      <c r="X224" s="15"/>
      <c r="Y224" s="15"/>
      <c r="Z224" s="15"/>
      <c r="AA224" s="15"/>
      <c r="AB224" s="85"/>
      <c r="AC224" s="87"/>
      <c r="AD224" s="88"/>
      <c r="AE224" s="88"/>
      <c r="AF224" s="88"/>
      <c r="AH224" s="6"/>
      <c r="AI224" s="6"/>
      <c r="AJ224" s="6"/>
      <c r="AK224" s="6"/>
      <c r="AL224" s="6"/>
      <c r="AM224" s="6"/>
      <c r="AN224" s="6"/>
      <c r="AO224" s="6"/>
      <c r="AP224" s="6"/>
      <c r="AQ224" s="6"/>
      <c r="AR224" s="6"/>
      <c r="AS224" s="6"/>
      <c r="AT224" s="6"/>
      <c r="AU224" s="6"/>
    </row>
    <row r="225" spans="1:47" ht="18" customHeight="1" x14ac:dyDescent="0.2">
      <c r="A225" s="15"/>
      <c r="B225" s="15"/>
      <c r="C225" s="15"/>
      <c r="D225" s="81"/>
      <c r="E225" s="81"/>
      <c r="F225" s="66"/>
      <c r="G225" s="82"/>
      <c r="H225" s="74"/>
      <c r="I225" s="83"/>
      <c r="J225" s="83"/>
      <c r="K225" s="83"/>
      <c r="L225" s="83"/>
      <c r="M225" s="85"/>
      <c r="N225" s="74"/>
      <c r="O225" s="86"/>
      <c r="P225" s="86"/>
      <c r="Q225" s="86"/>
      <c r="R225" s="86"/>
      <c r="S225" s="85"/>
      <c r="T225" s="74"/>
      <c r="U225" s="82"/>
      <c r="V225" s="74"/>
      <c r="W225" s="74"/>
      <c r="X225" s="15"/>
      <c r="Y225" s="15"/>
      <c r="Z225" s="15"/>
      <c r="AA225" s="15"/>
      <c r="AB225" s="85"/>
      <c r="AC225" s="87"/>
      <c r="AD225" s="88"/>
      <c r="AE225" s="88"/>
      <c r="AF225" s="88"/>
      <c r="AH225" s="6"/>
      <c r="AI225" s="6"/>
      <c r="AJ225" s="6"/>
      <c r="AK225" s="6"/>
      <c r="AL225" s="6"/>
      <c r="AM225" s="6"/>
      <c r="AN225" s="6"/>
      <c r="AO225" s="6"/>
      <c r="AP225" s="6"/>
      <c r="AQ225" s="6"/>
      <c r="AR225" s="6"/>
      <c r="AS225" s="6"/>
      <c r="AT225" s="6"/>
      <c r="AU225" s="6"/>
    </row>
    <row r="226" spans="1:47" ht="18" customHeight="1" x14ac:dyDescent="0.2">
      <c r="A226" s="15"/>
      <c r="B226" s="15"/>
      <c r="C226" s="15"/>
      <c r="D226" s="81"/>
      <c r="E226" s="81"/>
      <c r="F226" s="66"/>
      <c r="G226" s="82"/>
      <c r="H226" s="74"/>
      <c r="I226" s="83"/>
      <c r="J226" s="83"/>
      <c r="K226" s="83"/>
      <c r="L226" s="83"/>
      <c r="M226" s="85"/>
      <c r="N226" s="74"/>
      <c r="O226" s="86"/>
      <c r="P226" s="86"/>
      <c r="Q226" s="86"/>
      <c r="R226" s="86"/>
      <c r="S226" s="85"/>
      <c r="T226" s="74"/>
      <c r="U226" s="82"/>
      <c r="V226" s="74"/>
      <c r="W226" s="74"/>
      <c r="X226" s="15"/>
      <c r="Y226" s="15"/>
      <c r="Z226" s="15"/>
      <c r="AA226" s="15"/>
      <c r="AB226" s="85"/>
      <c r="AC226" s="87"/>
      <c r="AD226" s="88"/>
      <c r="AE226" s="88"/>
      <c r="AF226" s="88"/>
      <c r="AH226" s="6"/>
      <c r="AI226" s="6"/>
      <c r="AJ226" s="6"/>
      <c r="AK226" s="6"/>
      <c r="AL226" s="6"/>
      <c r="AM226" s="6"/>
      <c r="AN226" s="6"/>
      <c r="AO226" s="6"/>
      <c r="AP226" s="6"/>
      <c r="AQ226" s="6"/>
      <c r="AR226" s="6"/>
      <c r="AS226" s="6"/>
      <c r="AT226" s="6"/>
      <c r="AU226" s="6"/>
    </row>
    <row r="227" spans="1:47" ht="18" customHeight="1" x14ac:dyDescent="0.2">
      <c r="A227" s="15"/>
      <c r="B227" s="15"/>
      <c r="C227" s="15"/>
      <c r="D227" s="81"/>
      <c r="E227" s="81"/>
      <c r="F227" s="66"/>
      <c r="G227" s="82"/>
      <c r="H227" s="74"/>
      <c r="I227" s="83"/>
      <c r="J227" s="83"/>
      <c r="K227" s="83"/>
      <c r="L227" s="83"/>
      <c r="M227" s="85"/>
      <c r="N227" s="74"/>
      <c r="O227" s="86"/>
      <c r="P227" s="86"/>
      <c r="Q227" s="86"/>
      <c r="R227" s="86"/>
      <c r="S227" s="85"/>
      <c r="T227" s="74"/>
      <c r="U227" s="82"/>
      <c r="V227" s="74"/>
      <c r="W227" s="74"/>
      <c r="X227" s="15"/>
      <c r="Y227" s="15"/>
      <c r="Z227" s="15"/>
      <c r="AA227" s="15"/>
      <c r="AB227" s="85"/>
      <c r="AC227" s="87"/>
      <c r="AD227" s="88"/>
      <c r="AE227" s="88"/>
      <c r="AF227" s="88"/>
      <c r="AH227" s="6"/>
      <c r="AI227" s="6"/>
      <c r="AJ227" s="6"/>
      <c r="AK227" s="6"/>
      <c r="AL227" s="6"/>
      <c r="AM227" s="6"/>
      <c r="AN227" s="6"/>
      <c r="AO227" s="6"/>
      <c r="AP227" s="6"/>
      <c r="AQ227" s="6"/>
      <c r="AR227" s="6"/>
      <c r="AS227" s="6"/>
      <c r="AT227" s="6"/>
      <c r="AU227" s="6"/>
    </row>
    <row r="228" spans="1:47" ht="18" customHeight="1" x14ac:dyDescent="0.2">
      <c r="A228" s="15"/>
      <c r="B228" s="15"/>
      <c r="C228" s="15"/>
      <c r="D228" s="81"/>
      <c r="E228" s="81"/>
      <c r="F228" s="66"/>
      <c r="G228" s="82"/>
      <c r="H228" s="74"/>
      <c r="I228" s="83"/>
      <c r="J228" s="83"/>
      <c r="K228" s="83"/>
      <c r="L228" s="83"/>
      <c r="M228" s="85"/>
      <c r="N228" s="74"/>
      <c r="O228" s="86"/>
      <c r="P228" s="86"/>
      <c r="Q228" s="86"/>
      <c r="R228" s="86"/>
      <c r="S228" s="85"/>
      <c r="T228" s="74"/>
      <c r="U228" s="82"/>
      <c r="V228" s="74"/>
      <c r="W228" s="74"/>
      <c r="X228" s="15"/>
      <c r="Y228" s="15"/>
      <c r="Z228" s="15"/>
      <c r="AA228" s="15"/>
      <c r="AB228" s="85"/>
      <c r="AC228" s="87"/>
      <c r="AD228" s="88"/>
      <c r="AE228" s="88"/>
      <c r="AF228" s="88"/>
      <c r="AH228" s="6"/>
      <c r="AI228" s="6"/>
      <c r="AJ228" s="6"/>
      <c r="AK228" s="6"/>
      <c r="AL228" s="6"/>
      <c r="AM228" s="6"/>
      <c r="AN228" s="6"/>
      <c r="AO228" s="6"/>
      <c r="AP228" s="6"/>
      <c r="AQ228" s="6"/>
      <c r="AR228" s="6"/>
      <c r="AS228" s="6"/>
      <c r="AT228" s="6"/>
      <c r="AU228" s="6"/>
    </row>
    <row r="229" spans="1:47" ht="18" customHeight="1" x14ac:dyDescent="0.2">
      <c r="A229" s="15"/>
      <c r="B229" s="15"/>
      <c r="C229" s="15"/>
      <c r="D229" s="81"/>
      <c r="E229" s="81"/>
      <c r="F229" s="66"/>
      <c r="G229" s="82"/>
      <c r="H229" s="74"/>
      <c r="I229" s="83"/>
      <c r="J229" s="83"/>
      <c r="K229" s="83"/>
      <c r="L229" s="83"/>
      <c r="M229" s="85"/>
      <c r="N229" s="74"/>
      <c r="O229" s="86"/>
      <c r="P229" s="86"/>
      <c r="Q229" s="86"/>
      <c r="R229" s="86"/>
      <c r="S229" s="85"/>
      <c r="T229" s="74"/>
      <c r="U229" s="82"/>
      <c r="V229" s="74"/>
      <c r="W229" s="74"/>
      <c r="X229" s="15"/>
      <c r="Y229" s="15"/>
      <c r="Z229" s="15"/>
      <c r="AA229" s="15"/>
      <c r="AB229" s="85"/>
      <c r="AC229" s="87"/>
      <c r="AD229" s="88"/>
      <c r="AE229" s="88"/>
      <c r="AF229" s="88"/>
      <c r="AH229" s="6"/>
      <c r="AI229" s="6"/>
      <c r="AJ229" s="6"/>
      <c r="AK229" s="6"/>
      <c r="AL229" s="6"/>
      <c r="AM229" s="6"/>
      <c r="AN229" s="6"/>
      <c r="AO229" s="6"/>
      <c r="AP229" s="6"/>
      <c r="AQ229" s="6"/>
      <c r="AR229" s="6"/>
      <c r="AS229" s="6"/>
      <c r="AT229" s="6"/>
      <c r="AU229" s="6"/>
    </row>
    <row r="230" spans="1:47" ht="18" customHeight="1" x14ac:dyDescent="0.2">
      <c r="A230" s="15"/>
      <c r="B230" s="15"/>
      <c r="C230" s="15"/>
      <c r="D230" s="81"/>
      <c r="E230" s="81"/>
      <c r="F230" s="66"/>
      <c r="G230" s="82"/>
      <c r="H230" s="74"/>
      <c r="I230" s="83"/>
      <c r="J230" s="83"/>
      <c r="K230" s="83"/>
      <c r="L230" s="83"/>
      <c r="M230" s="85"/>
      <c r="N230" s="74"/>
      <c r="O230" s="86"/>
      <c r="P230" s="86"/>
      <c r="Q230" s="86"/>
      <c r="R230" s="86"/>
      <c r="S230" s="85"/>
      <c r="T230" s="74"/>
      <c r="U230" s="82"/>
      <c r="V230" s="74"/>
      <c r="W230" s="74"/>
      <c r="X230" s="15"/>
      <c r="Y230" s="15"/>
      <c r="Z230" s="15"/>
      <c r="AA230" s="15"/>
      <c r="AB230" s="85"/>
      <c r="AC230" s="87"/>
      <c r="AD230" s="88"/>
      <c r="AE230" s="88"/>
      <c r="AF230" s="88"/>
      <c r="AH230" s="6"/>
      <c r="AI230" s="6"/>
      <c r="AJ230" s="6"/>
      <c r="AK230" s="6"/>
      <c r="AL230" s="6"/>
      <c r="AM230" s="6"/>
      <c r="AN230" s="6"/>
      <c r="AO230" s="6"/>
      <c r="AP230" s="6"/>
      <c r="AQ230" s="6"/>
      <c r="AR230" s="6"/>
      <c r="AS230" s="6"/>
      <c r="AT230" s="6"/>
      <c r="AU230" s="6"/>
    </row>
    <row r="231" spans="1:47" ht="18" customHeight="1" x14ac:dyDescent="0.2">
      <c r="A231" s="15"/>
      <c r="B231" s="15"/>
      <c r="C231" s="15"/>
      <c r="D231" s="81"/>
      <c r="E231" s="81"/>
      <c r="F231" s="66"/>
      <c r="G231" s="82"/>
      <c r="H231" s="74"/>
      <c r="I231" s="83"/>
      <c r="J231" s="83"/>
      <c r="K231" s="83"/>
      <c r="L231" s="83"/>
      <c r="M231" s="85"/>
      <c r="N231" s="74"/>
      <c r="O231" s="86"/>
      <c r="P231" s="86"/>
      <c r="Q231" s="86"/>
      <c r="R231" s="86"/>
      <c r="S231" s="85"/>
      <c r="T231" s="74"/>
      <c r="U231" s="82"/>
      <c r="V231" s="74"/>
      <c r="W231" s="74"/>
      <c r="X231" s="15"/>
      <c r="Y231" s="15"/>
      <c r="Z231" s="15"/>
      <c r="AA231" s="15"/>
      <c r="AB231" s="85"/>
      <c r="AC231" s="87"/>
      <c r="AD231" s="88"/>
      <c r="AE231" s="88"/>
      <c r="AF231" s="88"/>
      <c r="AH231" s="6"/>
      <c r="AI231" s="6"/>
      <c r="AJ231" s="6"/>
      <c r="AK231" s="6"/>
      <c r="AL231" s="6"/>
      <c r="AM231" s="6"/>
      <c r="AN231" s="6"/>
      <c r="AO231" s="6"/>
      <c r="AP231" s="6"/>
      <c r="AQ231" s="6"/>
      <c r="AR231" s="6"/>
      <c r="AS231" s="6"/>
      <c r="AT231" s="6"/>
      <c r="AU231" s="6"/>
    </row>
    <row r="232" spans="1:47" ht="18" customHeight="1" x14ac:dyDescent="0.2">
      <c r="A232" s="15"/>
      <c r="B232" s="15"/>
      <c r="C232" s="15"/>
      <c r="D232" s="81"/>
      <c r="E232" s="81"/>
      <c r="F232" s="66"/>
      <c r="G232" s="82"/>
      <c r="H232" s="74"/>
      <c r="I232" s="83"/>
      <c r="J232" s="83"/>
      <c r="K232" s="83"/>
      <c r="L232" s="83"/>
      <c r="M232" s="85"/>
      <c r="N232" s="74"/>
      <c r="O232" s="86"/>
      <c r="P232" s="86"/>
      <c r="Q232" s="86"/>
      <c r="R232" s="86"/>
      <c r="S232" s="85"/>
      <c r="T232" s="74"/>
      <c r="U232" s="82"/>
      <c r="V232" s="74"/>
      <c r="W232" s="74"/>
      <c r="X232" s="15"/>
      <c r="Y232" s="15"/>
      <c r="Z232" s="15"/>
      <c r="AA232" s="15"/>
      <c r="AB232" s="85"/>
      <c r="AC232" s="87"/>
      <c r="AD232" s="88"/>
      <c r="AE232" s="88"/>
      <c r="AF232" s="88"/>
      <c r="AH232" s="6"/>
      <c r="AI232" s="6"/>
      <c r="AJ232" s="6"/>
      <c r="AK232" s="6"/>
      <c r="AL232" s="6"/>
      <c r="AM232" s="6"/>
      <c r="AN232" s="6"/>
      <c r="AO232" s="6"/>
      <c r="AP232" s="6"/>
      <c r="AQ232" s="6"/>
      <c r="AR232" s="6"/>
      <c r="AS232" s="6"/>
      <c r="AT232" s="6"/>
      <c r="AU232" s="6"/>
    </row>
    <row r="233" spans="1:47" ht="18" customHeight="1" x14ac:dyDescent="0.2">
      <c r="A233" s="15"/>
      <c r="B233" s="15"/>
      <c r="C233" s="15"/>
      <c r="D233" s="81"/>
      <c r="E233" s="81"/>
      <c r="F233" s="66"/>
      <c r="G233" s="82"/>
      <c r="H233" s="74"/>
      <c r="I233" s="83"/>
      <c r="J233" s="83"/>
      <c r="K233" s="83"/>
      <c r="L233" s="83"/>
      <c r="M233" s="85"/>
      <c r="N233" s="74"/>
      <c r="O233" s="86"/>
      <c r="P233" s="86"/>
      <c r="Q233" s="86"/>
      <c r="R233" s="86"/>
      <c r="S233" s="85"/>
      <c r="T233" s="74"/>
      <c r="U233" s="82"/>
      <c r="V233" s="74"/>
      <c r="W233" s="74"/>
      <c r="X233" s="15"/>
      <c r="Y233" s="15"/>
      <c r="Z233" s="15"/>
      <c r="AA233" s="15"/>
      <c r="AB233" s="85"/>
      <c r="AC233" s="87"/>
      <c r="AD233" s="88"/>
      <c r="AE233" s="88"/>
      <c r="AF233" s="88"/>
      <c r="AH233" s="6"/>
      <c r="AI233" s="6"/>
      <c r="AJ233" s="6"/>
      <c r="AK233" s="6"/>
      <c r="AL233" s="6"/>
      <c r="AM233" s="6"/>
      <c r="AN233" s="6"/>
      <c r="AO233" s="6"/>
      <c r="AP233" s="6"/>
      <c r="AQ233" s="6"/>
      <c r="AR233" s="6"/>
      <c r="AS233" s="6"/>
      <c r="AT233" s="6"/>
      <c r="AU233" s="6"/>
    </row>
    <row r="234" spans="1:47" ht="18" customHeight="1" x14ac:dyDescent="0.2">
      <c r="A234" s="15"/>
      <c r="B234" s="15"/>
      <c r="C234" s="15"/>
      <c r="D234" s="81"/>
      <c r="E234" s="81"/>
      <c r="F234" s="66"/>
      <c r="G234" s="82"/>
      <c r="H234" s="74"/>
      <c r="I234" s="83"/>
      <c r="J234" s="83"/>
      <c r="K234" s="83"/>
      <c r="L234" s="83"/>
      <c r="M234" s="85"/>
      <c r="N234" s="74"/>
      <c r="O234" s="86"/>
      <c r="P234" s="86"/>
      <c r="Q234" s="86"/>
      <c r="R234" s="86"/>
      <c r="S234" s="85"/>
      <c r="T234" s="74"/>
      <c r="U234" s="82"/>
      <c r="V234" s="74"/>
      <c r="W234" s="74"/>
      <c r="X234" s="15"/>
      <c r="Y234" s="15"/>
      <c r="Z234" s="15"/>
      <c r="AA234" s="15"/>
      <c r="AB234" s="85"/>
      <c r="AC234" s="87"/>
      <c r="AD234" s="88"/>
      <c r="AE234" s="88"/>
      <c r="AF234" s="88"/>
      <c r="AH234" s="6"/>
      <c r="AI234" s="6"/>
      <c r="AJ234" s="6"/>
      <c r="AK234" s="6"/>
      <c r="AL234" s="6"/>
      <c r="AM234" s="6"/>
      <c r="AN234" s="6"/>
      <c r="AO234" s="6"/>
      <c r="AP234" s="6"/>
      <c r="AQ234" s="6"/>
      <c r="AR234" s="6"/>
      <c r="AS234" s="6"/>
      <c r="AT234" s="6"/>
      <c r="AU234" s="6"/>
    </row>
    <row r="235" spans="1:47" ht="18" customHeight="1" x14ac:dyDescent="0.2">
      <c r="A235" s="15"/>
      <c r="B235" s="15"/>
      <c r="C235" s="15"/>
      <c r="D235" s="81"/>
      <c r="E235" s="81"/>
      <c r="F235" s="66"/>
      <c r="G235" s="82"/>
      <c r="H235" s="74"/>
      <c r="I235" s="83"/>
      <c r="J235" s="83"/>
      <c r="K235" s="83"/>
      <c r="L235" s="83"/>
      <c r="M235" s="85"/>
      <c r="N235" s="74"/>
      <c r="O235" s="86"/>
      <c r="P235" s="86"/>
      <c r="Q235" s="86"/>
      <c r="R235" s="86"/>
      <c r="S235" s="85"/>
      <c r="T235" s="74"/>
      <c r="U235" s="82"/>
      <c r="V235" s="74"/>
      <c r="W235" s="74"/>
      <c r="X235" s="15"/>
      <c r="Y235" s="15"/>
      <c r="Z235" s="15"/>
      <c r="AA235" s="15"/>
      <c r="AB235" s="85"/>
      <c r="AC235" s="87"/>
      <c r="AD235" s="88"/>
      <c r="AE235" s="88"/>
      <c r="AF235" s="88"/>
      <c r="AH235" s="6"/>
      <c r="AI235" s="6"/>
      <c r="AJ235" s="6"/>
      <c r="AK235" s="6"/>
      <c r="AL235" s="6"/>
      <c r="AM235" s="6"/>
      <c r="AN235" s="6"/>
      <c r="AO235" s="6"/>
      <c r="AP235" s="6"/>
      <c r="AQ235" s="6"/>
      <c r="AR235" s="6"/>
      <c r="AS235" s="6"/>
      <c r="AT235" s="6"/>
      <c r="AU235" s="6"/>
    </row>
    <row r="236" spans="1:47" ht="18" customHeight="1" x14ac:dyDescent="0.2">
      <c r="A236" s="15"/>
      <c r="B236" s="15"/>
      <c r="C236" s="15"/>
      <c r="D236" s="81"/>
      <c r="E236" s="81"/>
      <c r="F236" s="66"/>
      <c r="G236" s="82"/>
      <c r="H236" s="74"/>
      <c r="I236" s="83"/>
      <c r="J236" s="83"/>
      <c r="K236" s="83"/>
      <c r="L236" s="83"/>
      <c r="M236" s="85"/>
      <c r="N236" s="74"/>
      <c r="O236" s="86"/>
      <c r="P236" s="86"/>
      <c r="Q236" s="86"/>
      <c r="R236" s="86"/>
      <c r="S236" s="85"/>
      <c r="T236" s="74"/>
      <c r="U236" s="82"/>
      <c r="V236" s="74"/>
      <c r="W236" s="74"/>
      <c r="X236" s="15"/>
      <c r="Y236" s="15"/>
      <c r="Z236" s="15"/>
      <c r="AA236" s="15"/>
      <c r="AB236" s="85"/>
      <c r="AC236" s="87"/>
      <c r="AD236" s="88"/>
      <c r="AE236" s="88"/>
      <c r="AF236" s="88"/>
      <c r="AH236" s="6"/>
      <c r="AI236" s="6"/>
      <c r="AJ236" s="6"/>
      <c r="AK236" s="6"/>
      <c r="AL236" s="6"/>
      <c r="AM236" s="6"/>
      <c r="AN236" s="6"/>
      <c r="AO236" s="6"/>
      <c r="AP236" s="6"/>
      <c r="AQ236" s="6"/>
      <c r="AR236" s="6"/>
      <c r="AS236" s="6"/>
      <c r="AT236" s="6"/>
      <c r="AU236" s="6"/>
    </row>
    <row r="237" spans="1:47" ht="18" customHeight="1" x14ac:dyDescent="0.2">
      <c r="A237" s="15"/>
      <c r="B237" s="15"/>
      <c r="C237" s="15"/>
      <c r="D237" s="81"/>
      <c r="E237" s="81"/>
      <c r="F237" s="66"/>
      <c r="G237" s="82"/>
      <c r="H237" s="74"/>
      <c r="I237" s="83"/>
      <c r="J237" s="83"/>
      <c r="K237" s="83"/>
      <c r="L237" s="83"/>
      <c r="M237" s="85"/>
      <c r="N237" s="74"/>
      <c r="O237" s="86"/>
      <c r="P237" s="86"/>
      <c r="Q237" s="86"/>
      <c r="R237" s="86"/>
      <c r="S237" s="85"/>
      <c r="T237" s="74"/>
      <c r="U237" s="82"/>
      <c r="V237" s="74"/>
      <c r="W237" s="74"/>
      <c r="X237" s="15"/>
      <c r="Y237" s="15"/>
      <c r="Z237" s="15"/>
      <c r="AA237" s="15"/>
      <c r="AB237" s="85"/>
      <c r="AC237" s="87"/>
      <c r="AD237" s="88"/>
      <c r="AE237" s="88"/>
      <c r="AF237" s="88"/>
      <c r="AH237" s="6"/>
      <c r="AI237" s="6"/>
      <c r="AJ237" s="6"/>
      <c r="AK237" s="6"/>
      <c r="AL237" s="6"/>
      <c r="AM237" s="6"/>
      <c r="AN237" s="6"/>
      <c r="AO237" s="6"/>
      <c r="AP237" s="6"/>
      <c r="AQ237" s="6"/>
      <c r="AR237" s="6"/>
      <c r="AS237" s="6"/>
      <c r="AT237" s="6"/>
      <c r="AU237" s="6"/>
    </row>
    <row r="238" spans="1:47" ht="18" customHeight="1" x14ac:dyDescent="0.2">
      <c r="A238" s="15"/>
      <c r="B238" s="15"/>
      <c r="C238" s="15"/>
      <c r="D238" s="81"/>
      <c r="E238" s="81"/>
      <c r="F238" s="66"/>
      <c r="G238" s="82"/>
      <c r="H238" s="74"/>
      <c r="I238" s="83"/>
      <c r="J238" s="83"/>
      <c r="K238" s="83"/>
      <c r="L238" s="83"/>
      <c r="M238" s="85"/>
      <c r="N238" s="74"/>
      <c r="O238" s="86"/>
      <c r="P238" s="86"/>
      <c r="Q238" s="86"/>
      <c r="R238" s="86"/>
      <c r="S238" s="85"/>
      <c r="T238" s="74"/>
      <c r="U238" s="82"/>
      <c r="V238" s="74"/>
      <c r="W238" s="74"/>
      <c r="X238" s="15"/>
      <c r="Y238" s="15"/>
      <c r="Z238" s="15"/>
      <c r="AA238" s="15"/>
      <c r="AB238" s="85"/>
      <c r="AC238" s="87"/>
      <c r="AD238" s="88"/>
      <c r="AE238" s="88"/>
      <c r="AF238" s="88"/>
      <c r="AH238" s="6"/>
      <c r="AI238" s="6"/>
      <c r="AJ238" s="6"/>
      <c r="AK238" s="6"/>
      <c r="AL238" s="6"/>
      <c r="AM238" s="6"/>
      <c r="AN238" s="6"/>
      <c r="AO238" s="6"/>
      <c r="AP238" s="6"/>
      <c r="AQ238" s="6"/>
      <c r="AR238" s="6"/>
      <c r="AS238" s="6"/>
      <c r="AT238" s="6"/>
      <c r="AU238" s="6"/>
    </row>
    <row r="239" spans="1:47" ht="18" customHeight="1" x14ac:dyDescent="0.2">
      <c r="A239" s="15"/>
      <c r="B239" s="15"/>
      <c r="C239" s="15"/>
      <c r="D239" s="81"/>
      <c r="E239" s="81"/>
      <c r="F239" s="66"/>
      <c r="G239" s="82"/>
      <c r="H239" s="74"/>
      <c r="I239" s="83"/>
      <c r="J239" s="83"/>
      <c r="K239" s="83"/>
      <c r="L239" s="83"/>
      <c r="M239" s="85"/>
      <c r="N239" s="74"/>
      <c r="O239" s="86"/>
      <c r="P239" s="86"/>
      <c r="Q239" s="86"/>
      <c r="R239" s="86"/>
      <c r="S239" s="85"/>
      <c r="T239" s="74"/>
      <c r="U239" s="82"/>
      <c r="V239" s="74"/>
      <c r="W239" s="74"/>
      <c r="X239" s="15"/>
      <c r="Y239" s="15"/>
      <c r="Z239" s="15"/>
      <c r="AA239" s="15"/>
      <c r="AB239" s="85"/>
      <c r="AC239" s="87"/>
      <c r="AD239" s="88"/>
      <c r="AE239" s="88"/>
      <c r="AF239" s="88"/>
      <c r="AH239" s="6"/>
      <c r="AI239" s="6"/>
      <c r="AJ239" s="6"/>
      <c r="AK239" s="6"/>
      <c r="AL239" s="6"/>
      <c r="AM239" s="6"/>
      <c r="AN239" s="6"/>
      <c r="AO239" s="6"/>
      <c r="AP239" s="6"/>
      <c r="AQ239" s="6"/>
      <c r="AR239" s="6"/>
      <c r="AS239" s="6"/>
      <c r="AT239" s="6"/>
      <c r="AU239" s="6"/>
    </row>
    <row r="240" spans="1:47" ht="18" customHeight="1" x14ac:dyDescent="0.2">
      <c r="A240" s="15"/>
      <c r="B240" s="15"/>
      <c r="C240" s="15"/>
      <c r="D240" s="81"/>
      <c r="E240" s="81"/>
      <c r="F240" s="66"/>
      <c r="G240" s="82"/>
      <c r="H240" s="74"/>
      <c r="I240" s="83"/>
      <c r="J240" s="83"/>
      <c r="K240" s="83"/>
      <c r="L240" s="83"/>
      <c r="M240" s="85"/>
      <c r="N240" s="74"/>
      <c r="O240" s="86"/>
      <c r="P240" s="86"/>
      <c r="Q240" s="86"/>
      <c r="R240" s="86"/>
      <c r="S240" s="85"/>
      <c r="T240" s="74"/>
      <c r="U240" s="82"/>
      <c r="V240" s="74"/>
      <c r="W240" s="74"/>
      <c r="X240" s="15"/>
      <c r="Y240" s="15"/>
      <c r="Z240" s="15"/>
      <c r="AA240" s="15"/>
      <c r="AB240" s="85"/>
      <c r="AC240" s="87"/>
      <c r="AD240" s="88"/>
      <c r="AE240" s="88"/>
      <c r="AF240" s="88"/>
      <c r="AH240" s="6"/>
      <c r="AI240" s="6"/>
      <c r="AJ240" s="6"/>
      <c r="AK240" s="6"/>
      <c r="AL240" s="6"/>
      <c r="AM240" s="6"/>
      <c r="AN240" s="6"/>
      <c r="AO240" s="6"/>
      <c r="AP240" s="6"/>
      <c r="AQ240" s="6"/>
      <c r="AR240" s="6"/>
      <c r="AS240" s="6"/>
      <c r="AT240" s="6"/>
      <c r="AU240" s="6"/>
    </row>
    <row r="241" spans="1:47" ht="18" customHeight="1" x14ac:dyDescent="0.2">
      <c r="A241" s="15"/>
      <c r="B241" s="15"/>
      <c r="C241" s="15"/>
      <c r="D241" s="81"/>
      <c r="E241" s="81"/>
      <c r="F241" s="66"/>
      <c r="G241" s="82"/>
      <c r="H241" s="74"/>
      <c r="I241" s="83"/>
      <c r="J241" s="83"/>
      <c r="K241" s="83"/>
      <c r="L241" s="83"/>
      <c r="M241" s="85"/>
      <c r="N241" s="74"/>
      <c r="O241" s="86"/>
      <c r="P241" s="86"/>
      <c r="Q241" s="86"/>
      <c r="R241" s="86"/>
      <c r="S241" s="85"/>
      <c r="T241" s="74"/>
      <c r="U241" s="82"/>
      <c r="V241" s="74"/>
      <c r="W241" s="74"/>
      <c r="X241" s="15"/>
      <c r="Y241" s="15"/>
      <c r="Z241" s="15"/>
      <c r="AA241" s="15"/>
      <c r="AB241" s="85"/>
      <c r="AC241" s="87"/>
      <c r="AD241" s="88"/>
      <c r="AE241" s="88"/>
      <c r="AF241" s="88"/>
      <c r="AH241" s="6"/>
      <c r="AI241" s="6"/>
      <c r="AJ241" s="6"/>
      <c r="AK241" s="6"/>
      <c r="AL241" s="6"/>
      <c r="AM241" s="6"/>
      <c r="AN241" s="6"/>
      <c r="AO241" s="6"/>
      <c r="AP241" s="6"/>
      <c r="AQ241" s="6"/>
      <c r="AR241" s="6"/>
      <c r="AS241" s="6"/>
      <c r="AT241" s="6"/>
      <c r="AU241" s="6"/>
    </row>
    <row r="242" spans="1:47" ht="18" customHeight="1" x14ac:dyDescent="0.2">
      <c r="A242" s="15"/>
      <c r="B242" s="15"/>
      <c r="C242" s="15"/>
      <c r="D242" s="81"/>
      <c r="E242" s="81"/>
      <c r="F242" s="66"/>
      <c r="G242" s="82"/>
      <c r="H242" s="74"/>
      <c r="I242" s="83"/>
      <c r="J242" s="83"/>
      <c r="K242" s="83"/>
      <c r="L242" s="83"/>
      <c r="M242" s="85"/>
      <c r="N242" s="74"/>
      <c r="O242" s="86"/>
      <c r="P242" s="86"/>
      <c r="Q242" s="86"/>
      <c r="R242" s="86"/>
      <c r="S242" s="85"/>
      <c r="T242" s="74"/>
      <c r="U242" s="82"/>
      <c r="V242" s="74"/>
      <c r="W242" s="74"/>
      <c r="X242" s="15"/>
      <c r="Y242" s="15"/>
      <c r="Z242" s="15"/>
      <c r="AA242" s="15"/>
      <c r="AB242" s="85"/>
      <c r="AC242" s="87"/>
      <c r="AD242" s="88"/>
      <c r="AE242" s="88"/>
      <c r="AF242" s="88"/>
      <c r="AH242" s="6"/>
      <c r="AI242" s="6"/>
      <c r="AJ242" s="6"/>
      <c r="AK242" s="6"/>
      <c r="AL242" s="6"/>
      <c r="AM242" s="6"/>
      <c r="AN242" s="6"/>
      <c r="AO242" s="6"/>
      <c r="AP242" s="6"/>
      <c r="AQ242" s="6"/>
      <c r="AR242" s="6"/>
      <c r="AS242" s="6"/>
      <c r="AT242" s="6"/>
      <c r="AU242" s="6"/>
    </row>
    <row r="243" spans="1:47" ht="18" customHeight="1" x14ac:dyDescent="0.2">
      <c r="A243" s="15"/>
      <c r="B243" s="15"/>
      <c r="C243" s="15"/>
      <c r="D243" s="81"/>
      <c r="E243" s="81"/>
      <c r="F243" s="66"/>
      <c r="G243" s="82"/>
      <c r="H243" s="74"/>
      <c r="I243" s="83"/>
      <c r="J243" s="83"/>
      <c r="K243" s="83"/>
      <c r="L243" s="83"/>
      <c r="M243" s="85"/>
      <c r="N243" s="74"/>
      <c r="O243" s="86"/>
      <c r="P243" s="86"/>
      <c r="Q243" s="86"/>
      <c r="R243" s="86"/>
      <c r="S243" s="85"/>
      <c r="T243" s="74"/>
      <c r="U243" s="82"/>
      <c r="V243" s="74"/>
      <c r="W243" s="74"/>
      <c r="X243" s="15"/>
      <c r="Y243" s="15"/>
      <c r="Z243" s="15"/>
      <c r="AA243" s="15"/>
      <c r="AB243" s="85"/>
      <c r="AC243" s="87"/>
      <c r="AD243" s="88"/>
      <c r="AE243" s="88"/>
      <c r="AF243" s="88"/>
      <c r="AH243" s="6"/>
      <c r="AI243" s="6"/>
      <c r="AJ243" s="6"/>
      <c r="AK243" s="6"/>
      <c r="AL243" s="6"/>
      <c r="AM243" s="6"/>
      <c r="AN243" s="6"/>
      <c r="AO243" s="6"/>
      <c r="AP243" s="6"/>
      <c r="AQ243" s="6"/>
      <c r="AR243" s="6"/>
      <c r="AS243" s="6"/>
      <c r="AT243" s="6"/>
      <c r="AU243" s="6"/>
    </row>
    <row r="244" spans="1:47" ht="18" customHeight="1" x14ac:dyDescent="0.2">
      <c r="A244" s="15"/>
      <c r="B244" s="15"/>
      <c r="C244" s="15"/>
      <c r="D244" s="81"/>
      <c r="E244" s="81"/>
      <c r="F244" s="66"/>
      <c r="G244" s="82"/>
      <c r="H244" s="74"/>
      <c r="I244" s="83"/>
      <c r="J244" s="83"/>
      <c r="K244" s="83"/>
      <c r="L244" s="83"/>
      <c r="M244" s="85"/>
      <c r="N244" s="74"/>
      <c r="O244" s="86"/>
      <c r="P244" s="86"/>
      <c r="Q244" s="86"/>
      <c r="R244" s="86"/>
      <c r="S244" s="85"/>
      <c r="T244" s="74"/>
      <c r="U244" s="82"/>
      <c r="V244" s="74"/>
      <c r="W244" s="74"/>
      <c r="X244" s="15"/>
      <c r="Y244" s="15"/>
      <c r="Z244" s="15"/>
      <c r="AA244" s="15"/>
      <c r="AB244" s="85"/>
      <c r="AC244" s="87"/>
      <c r="AD244" s="88"/>
      <c r="AE244" s="88"/>
      <c r="AF244" s="88"/>
      <c r="AH244" s="6"/>
      <c r="AI244" s="6"/>
      <c r="AJ244" s="6"/>
      <c r="AK244" s="6"/>
      <c r="AL244" s="6"/>
      <c r="AM244" s="6"/>
      <c r="AN244" s="6"/>
      <c r="AO244" s="6"/>
      <c r="AP244" s="6"/>
      <c r="AQ244" s="6"/>
      <c r="AR244" s="6"/>
      <c r="AS244" s="6"/>
      <c r="AT244" s="6"/>
      <c r="AU244" s="6"/>
    </row>
    <row r="245" spans="1:47" ht="18" customHeight="1" x14ac:dyDescent="0.2">
      <c r="A245" s="15"/>
      <c r="B245" s="15"/>
      <c r="C245" s="15"/>
      <c r="D245" s="81"/>
      <c r="E245" s="81"/>
      <c r="F245" s="66"/>
      <c r="G245" s="82"/>
      <c r="H245" s="74"/>
      <c r="I245" s="83"/>
      <c r="J245" s="83"/>
      <c r="K245" s="83"/>
      <c r="L245" s="83"/>
      <c r="M245" s="85"/>
      <c r="N245" s="74"/>
      <c r="O245" s="86"/>
      <c r="P245" s="86"/>
      <c r="Q245" s="86"/>
      <c r="R245" s="86"/>
      <c r="S245" s="85"/>
      <c r="T245" s="74"/>
      <c r="U245" s="82"/>
      <c r="V245" s="74"/>
      <c r="W245" s="74"/>
      <c r="X245" s="15"/>
      <c r="Y245" s="15"/>
      <c r="Z245" s="15"/>
      <c r="AA245" s="15"/>
      <c r="AB245" s="85"/>
      <c r="AC245" s="87"/>
      <c r="AD245" s="88"/>
      <c r="AE245" s="88"/>
      <c r="AF245" s="88"/>
      <c r="AH245" s="6"/>
      <c r="AI245" s="6"/>
      <c r="AJ245" s="6"/>
      <c r="AK245" s="6"/>
      <c r="AL245" s="6"/>
      <c r="AM245" s="6"/>
      <c r="AN245" s="6"/>
      <c r="AO245" s="6"/>
      <c r="AP245" s="6"/>
      <c r="AQ245" s="6"/>
      <c r="AR245" s="6"/>
      <c r="AS245" s="6"/>
      <c r="AT245" s="6"/>
      <c r="AU245" s="6"/>
    </row>
    <row r="246" spans="1:47" ht="18" customHeight="1" x14ac:dyDescent="0.2">
      <c r="A246" s="15"/>
      <c r="B246" s="15"/>
      <c r="C246" s="15"/>
      <c r="D246" s="81"/>
      <c r="E246" s="81"/>
      <c r="F246" s="66"/>
      <c r="G246" s="82"/>
      <c r="H246" s="74"/>
      <c r="I246" s="83"/>
      <c r="J246" s="83"/>
      <c r="K246" s="83"/>
      <c r="L246" s="83"/>
      <c r="M246" s="85"/>
      <c r="N246" s="74"/>
      <c r="O246" s="86"/>
      <c r="P246" s="86"/>
      <c r="Q246" s="86"/>
      <c r="R246" s="86"/>
      <c r="S246" s="85"/>
      <c r="T246" s="74"/>
      <c r="U246" s="82"/>
      <c r="V246" s="74"/>
      <c r="W246" s="74"/>
      <c r="X246" s="15"/>
      <c r="Y246" s="15"/>
      <c r="Z246" s="15"/>
      <c r="AA246" s="15"/>
      <c r="AB246" s="85"/>
      <c r="AC246" s="87"/>
      <c r="AD246" s="88"/>
      <c r="AE246" s="88"/>
      <c r="AF246" s="88"/>
      <c r="AH246" s="6"/>
      <c r="AI246" s="6"/>
      <c r="AJ246" s="6"/>
      <c r="AK246" s="6"/>
      <c r="AL246" s="6"/>
      <c r="AM246" s="6"/>
      <c r="AN246" s="6"/>
      <c r="AO246" s="6"/>
      <c r="AP246" s="6"/>
      <c r="AQ246" s="6"/>
      <c r="AR246" s="6"/>
      <c r="AS246" s="6"/>
      <c r="AT246" s="6"/>
      <c r="AU246" s="6"/>
    </row>
    <row r="247" spans="1:47" ht="18" customHeight="1" x14ac:dyDescent="0.2">
      <c r="A247" s="15"/>
      <c r="B247" s="15"/>
      <c r="C247" s="15"/>
      <c r="D247" s="81"/>
      <c r="E247" s="81"/>
      <c r="F247" s="66"/>
      <c r="G247" s="82"/>
      <c r="H247" s="74"/>
      <c r="I247" s="83"/>
      <c r="J247" s="83"/>
      <c r="K247" s="83"/>
      <c r="L247" s="83"/>
      <c r="M247" s="85"/>
      <c r="N247" s="74"/>
      <c r="O247" s="86"/>
      <c r="P247" s="86"/>
      <c r="Q247" s="86"/>
      <c r="R247" s="86"/>
      <c r="S247" s="85"/>
      <c r="T247" s="74"/>
      <c r="U247" s="82"/>
      <c r="V247" s="74"/>
      <c r="W247" s="74"/>
      <c r="X247" s="15"/>
      <c r="Y247" s="15"/>
      <c r="Z247" s="15"/>
      <c r="AA247" s="15"/>
      <c r="AB247" s="85"/>
      <c r="AC247" s="87"/>
      <c r="AD247" s="88"/>
      <c r="AE247" s="88"/>
      <c r="AF247" s="88"/>
      <c r="AH247" s="6"/>
      <c r="AI247" s="6"/>
      <c r="AJ247" s="6"/>
      <c r="AK247" s="6"/>
      <c r="AL247" s="6"/>
      <c r="AM247" s="6"/>
      <c r="AN247" s="6"/>
      <c r="AO247" s="6"/>
      <c r="AP247" s="6"/>
      <c r="AQ247" s="6"/>
      <c r="AR247" s="6"/>
      <c r="AS247" s="6"/>
      <c r="AT247" s="6"/>
      <c r="AU247" s="6"/>
    </row>
    <row r="248" spans="1:47" ht="18" customHeight="1" x14ac:dyDescent="0.2">
      <c r="A248" s="15"/>
      <c r="B248" s="15"/>
      <c r="C248" s="15"/>
      <c r="D248" s="81"/>
      <c r="E248" s="81"/>
      <c r="F248" s="66"/>
      <c r="G248" s="82"/>
      <c r="H248" s="74"/>
      <c r="I248" s="83"/>
      <c r="J248" s="83"/>
      <c r="K248" s="83"/>
      <c r="L248" s="83"/>
      <c r="M248" s="85"/>
      <c r="N248" s="74"/>
      <c r="O248" s="86"/>
      <c r="P248" s="86"/>
      <c r="Q248" s="86"/>
      <c r="R248" s="86"/>
      <c r="S248" s="85"/>
      <c r="T248" s="74"/>
      <c r="U248" s="82"/>
      <c r="V248" s="74"/>
      <c r="W248" s="74"/>
      <c r="X248" s="15"/>
      <c r="Y248" s="15"/>
      <c r="Z248" s="15"/>
      <c r="AA248" s="15"/>
      <c r="AB248" s="85"/>
      <c r="AC248" s="87"/>
      <c r="AD248" s="88"/>
      <c r="AE248" s="88"/>
      <c r="AF248" s="88"/>
      <c r="AH248" s="6"/>
      <c r="AI248" s="6"/>
      <c r="AJ248" s="6"/>
      <c r="AK248" s="6"/>
      <c r="AL248" s="6"/>
      <c r="AM248" s="6"/>
      <c r="AN248" s="6"/>
      <c r="AO248" s="6"/>
      <c r="AP248" s="6"/>
      <c r="AQ248" s="6"/>
      <c r="AR248" s="6"/>
      <c r="AS248" s="6"/>
      <c r="AT248" s="6"/>
      <c r="AU248" s="6"/>
    </row>
    <row r="249" spans="1:47" ht="18" customHeight="1" x14ac:dyDescent="0.2">
      <c r="A249" s="15"/>
      <c r="B249" s="15"/>
      <c r="C249" s="15"/>
      <c r="D249" s="81"/>
      <c r="E249" s="81"/>
      <c r="F249" s="66"/>
      <c r="G249" s="82"/>
      <c r="H249" s="74"/>
      <c r="I249" s="83"/>
      <c r="J249" s="83"/>
      <c r="K249" s="83"/>
      <c r="L249" s="83"/>
      <c r="M249" s="85"/>
      <c r="N249" s="74"/>
      <c r="O249" s="86"/>
      <c r="P249" s="86"/>
      <c r="Q249" s="86"/>
      <c r="R249" s="86"/>
      <c r="S249" s="85"/>
      <c r="T249" s="74"/>
      <c r="U249" s="82"/>
      <c r="V249" s="74"/>
      <c r="W249" s="74"/>
      <c r="X249" s="15"/>
      <c r="Y249" s="15"/>
      <c r="Z249" s="15"/>
      <c r="AA249" s="15"/>
      <c r="AB249" s="85"/>
      <c r="AC249" s="87"/>
      <c r="AD249" s="88"/>
      <c r="AE249" s="88"/>
      <c r="AF249" s="88"/>
      <c r="AH249" s="6"/>
      <c r="AI249" s="6"/>
      <c r="AJ249" s="6"/>
      <c r="AK249" s="6"/>
      <c r="AL249" s="6"/>
      <c r="AM249" s="6"/>
      <c r="AN249" s="6"/>
      <c r="AO249" s="6"/>
      <c r="AP249" s="6"/>
      <c r="AQ249" s="6"/>
      <c r="AR249" s="6"/>
      <c r="AS249" s="6"/>
      <c r="AT249" s="6"/>
      <c r="AU249" s="6"/>
    </row>
    <row r="250" spans="1:47" ht="18" customHeight="1" x14ac:dyDescent="0.2">
      <c r="A250" s="15"/>
      <c r="B250" s="15"/>
      <c r="C250" s="15"/>
      <c r="D250" s="81"/>
      <c r="E250" s="81"/>
      <c r="F250" s="66"/>
      <c r="G250" s="82"/>
      <c r="H250" s="74"/>
      <c r="I250" s="83"/>
      <c r="J250" s="83"/>
      <c r="K250" s="83"/>
      <c r="L250" s="83"/>
      <c r="M250" s="85"/>
      <c r="N250" s="74"/>
      <c r="O250" s="86"/>
      <c r="P250" s="86"/>
      <c r="Q250" s="86"/>
      <c r="R250" s="86"/>
      <c r="S250" s="85"/>
      <c r="T250" s="74"/>
      <c r="U250" s="82"/>
      <c r="V250" s="74"/>
      <c r="W250" s="74"/>
      <c r="X250" s="15"/>
      <c r="Y250" s="15"/>
      <c r="Z250" s="15"/>
      <c r="AA250" s="15"/>
      <c r="AB250" s="85"/>
      <c r="AC250" s="87"/>
      <c r="AD250" s="88"/>
      <c r="AE250" s="88"/>
      <c r="AF250" s="88"/>
      <c r="AH250" s="6"/>
      <c r="AI250" s="6"/>
      <c r="AJ250" s="6"/>
      <c r="AK250" s="6"/>
      <c r="AL250" s="6"/>
      <c r="AM250" s="6"/>
      <c r="AN250" s="6"/>
      <c r="AO250" s="6"/>
      <c r="AP250" s="6"/>
      <c r="AQ250" s="6"/>
      <c r="AR250" s="6"/>
      <c r="AS250" s="6"/>
      <c r="AT250" s="6"/>
      <c r="AU250" s="6"/>
    </row>
    <row r="251" spans="1:47" ht="18" customHeight="1" x14ac:dyDescent="0.2">
      <c r="A251" s="15"/>
      <c r="B251" s="15"/>
      <c r="C251" s="15"/>
      <c r="D251" s="81"/>
      <c r="E251" s="81"/>
      <c r="F251" s="66"/>
      <c r="G251" s="82"/>
      <c r="H251" s="74"/>
      <c r="I251" s="83"/>
      <c r="J251" s="83"/>
      <c r="K251" s="83"/>
      <c r="L251" s="83"/>
      <c r="M251" s="85"/>
      <c r="N251" s="74"/>
      <c r="O251" s="86"/>
      <c r="P251" s="86"/>
      <c r="Q251" s="86"/>
      <c r="R251" s="86"/>
      <c r="S251" s="85"/>
      <c r="T251" s="74"/>
      <c r="U251" s="82"/>
      <c r="V251" s="74"/>
      <c r="W251" s="74"/>
      <c r="X251" s="15"/>
      <c r="Y251" s="15"/>
      <c r="Z251" s="15"/>
      <c r="AA251" s="15"/>
      <c r="AB251" s="85"/>
      <c r="AC251" s="87"/>
      <c r="AD251" s="88"/>
      <c r="AE251" s="88"/>
      <c r="AF251" s="88"/>
      <c r="AH251" s="6"/>
      <c r="AI251" s="6"/>
      <c r="AJ251" s="6"/>
      <c r="AK251" s="6"/>
      <c r="AL251" s="6"/>
      <c r="AM251" s="6"/>
      <c r="AN251" s="6"/>
      <c r="AO251" s="6"/>
      <c r="AP251" s="6"/>
      <c r="AQ251" s="6"/>
      <c r="AR251" s="6"/>
      <c r="AS251" s="6"/>
      <c r="AT251" s="6"/>
      <c r="AU251" s="6"/>
    </row>
    <row r="252" spans="1:47" ht="18" customHeight="1" x14ac:dyDescent="0.2">
      <c r="A252" s="15"/>
      <c r="B252" s="15"/>
      <c r="C252" s="15"/>
      <c r="D252" s="81"/>
      <c r="E252" s="81"/>
      <c r="F252" s="66"/>
      <c r="G252" s="82"/>
      <c r="H252" s="74"/>
      <c r="I252" s="83"/>
      <c r="J252" s="83"/>
      <c r="K252" s="83"/>
      <c r="L252" s="83"/>
      <c r="M252" s="85"/>
      <c r="N252" s="74"/>
      <c r="O252" s="86"/>
      <c r="P252" s="86"/>
      <c r="Q252" s="86"/>
      <c r="R252" s="86"/>
      <c r="S252" s="85"/>
      <c r="T252" s="74"/>
      <c r="U252" s="82"/>
      <c r="V252" s="74"/>
      <c r="W252" s="74"/>
      <c r="X252" s="15"/>
      <c r="Y252" s="15"/>
      <c r="Z252" s="15"/>
      <c r="AA252" s="15"/>
      <c r="AB252" s="85"/>
      <c r="AC252" s="87"/>
      <c r="AD252" s="88"/>
      <c r="AE252" s="88"/>
      <c r="AF252" s="88"/>
      <c r="AH252" s="6"/>
      <c r="AI252" s="6"/>
      <c r="AJ252" s="6"/>
      <c r="AK252" s="6"/>
      <c r="AL252" s="6"/>
      <c r="AM252" s="6"/>
      <c r="AN252" s="6"/>
      <c r="AO252" s="6"/>
      <c r="AP252" s="6"/>
      <c r="AQ252" s="6"/>
      <c r="AR252" s="6"/>
      <c r="AS252" s="6"/>
      <c r="AT252" s="6"/>
      <c r="AU252" s="6"/>
    </row>
    <row r="253" spans="1:47" ht="18" customHeight="1" x14ac:dyDescent="0.2">
      <c r="A253" s="15"/>
      <c r="B253" s="15"/>
      <c r="C253" s="15"/>
      <c r="D253" s="81"/>
      <c r="E253" s="81"/>
      <c r="F253" s="66"/>
      <c r="G253" s="82"/>
      <c r="H253" s="74"/>
      <c r="I253" s="83"/>
      <c r="J253" s="83"/>
      <c r="K253" s="83"/>
      <c r="L253" s="83"/>
      <c r="M253" s="85"/>
      <c r="N253" s="74"/>
      <c r="O253" s="86"/>
      <c r="P253" s="86"/>
      <c r="Q253" s="86"/>
      <c r="R253" s="86"/>
      <c r="S253" s="85"/>
      <c r="T253" s="74"/>
      <c r="U253" s="82"/>
      <c r="V253" s="74"/>
      <c r="W253" s="74"/>
      <c r="X253" s="15"/>
      <c r="Y253" s="15"/>
      <c r="Z253" s="15"/>
      <c r="AA253" s="15"/>
      <c r="AB253" s="85"/>
      <c r="AC253" s="87"/>
      <c r="AD253" s="88"/>
      <c r="AE253" s="88"/>
      <c r="AF253" s="88"/>
      <c r="AH253" s="6"/>
      <c r="AI253" s="6"/>
      <c r="AJ253" s="6"/>
      <c r="AK253" s="6"/>
      <c r="AL253" s="6"/>
      <c r="AM253" s="6"/>
      <c r="AN253" s="6"/>
      <c r="AO253" s="6"/>
      <c r="AP253" s="6"/>
      <c r="AQ253" s="6"/>
      <c r="AR253" s="6"/>
      <c r="AS253" s="6"/>
      <c r="AT253" s="6"/>
      <c r="AU253" s="6"/>
    </row>
    <row r="254" spans="1:47" ht="18" customHeight="1" x14ac:dyDescent="0.2">
      <c r="A254" s="15"/>
      <c r="B254" s="15"/>
      <c r="C254" s="15"/>
      <c r="D254" s="81"/>
      <c r="E254" s="81"/>
      <c r="F254" s="66"/>
      <c r="G254" s="82"/>
      <c r="H254" s="74"/>
      <c r="I254" s="83"/>
      <c r="J254" s="83"/>
      <c r="K254" s="83"/>
      <c r="L254" s="83"/>
      <c r="M254" s="85"/>
      <c r="N254" s="74"/>
      <c r="O254" s="86"/>
      <c r="P254" s="86"/>
      <c r="Q254" s="86"/>
      <c r="R254" s="86"/>
      <c r="S254" s="85"/>
      <c r="T254" s="74"/>
      <c r="U254" s="82"/>
      <c r="V254" s="74"/>
      <c r="W254" s="74"/>
      <c r="X254" s="15"/>
      <c r="Y254" s="15"/>
      <c r="Z254" s="15"/>
      <c r="AA254" s="15"/>
      <c r="AB254" s="85"/>
      <c r="AC254" s="87"/>
      <c r="AD254" s="88"/>
      <c r="AE254" s="88"/>
      <c r="AF254" s="88"/>
      <c r="AH254" s="6"/>
      <c r="AI254" s="6"/>
      <c r="AJ254" s="6"/>
      <c r="AK254" s="6"/>
      <c r="AL254" s="6"/>
      <c r="AM254" s="6"/>
      <c r="AN254" s="6"/>
      <c r="AO254" s="6"/>
      <c r="AP254" s="6"/>
      <c r="AQ254" s="6"/>
      <c r="AR254" s="6"/>
      <c r="AS254" s="6"/>
      <c r="AT254" s="6"/>
      <c r="AU254" s="6"/>
    </row>
    <row r="255" spans="1:47" ht="18" customHeight="1" x14ac:dyDescent="0.2">
      <c r="A255" s="15"/>
      <c r="B255" s="15"/>
      <c r="C255" s="15"/>
      <c r="D255" s="81"/>
      <c r="E255" s="81"/>
      <c r="F255" s="66"/>
      <c r="G255" s="82"/>
      <c r="H255" s="74"/>
      <c r="I255" s="83"/>
      <c r="J255" s="83"/>
      <c r="K255" s="83"/>
      <c r="L255" s="83"/>
      <c r="M255" s="85"/>
      <c r="N255" s="74"/>
      <c r="O255" s="86"/>
      <c r="P255" s="86"/>
      <c r="Q255" s="86"/>
      <c r="R255" s="86"/>
      <c r="S255" s="85"/>
      <c r="T255" s="74"/>
      <c r="U255" s="82"/>
      <c r="V255" s="74"/>
      <c r="W255" s="74"/>
      <c r="X255" s="15"/>
      <c r="Y255" s="15"/>
      <c r="Z255" s="15"/>
      <c r="AA255" s="15"/>
      <c r="AB255" s="85"/>
      <c r="AC255" s="87"/>
      <c r="AD255" s="88"/>
      <c r="AE255" s="88"/>
      <c r="AF255" s="88"/>
      <c r="AH255" s="6"/>
      <c r="AI255" s="6"/>
      <c r="AJ255" s="6"/>
      <c r="AK255" s="6"/>
      <c r="AL255" s="6"/>
      <c r="AM255" s="6"/>
      <c r="AN255" s="6"/>
      <c r="AO255" s="6"/>
      <c r="AP255" s="6"/>
      <c r="AQ255" s="6"/>
      <c r="AR255" s="6"/>
      <c r="AS255" s="6"/>
      <c r="AT255" s="6"/>
      <c r="AU255" s="6"/>
    </row>
    <row r="256" spans="1:47" ht="18" customHeight="1" x14ac:dyDescent="0.2">
      <c r="A256" s="15"/>
      <c r="B256" s="15"/>
      <c r="C256" s="15"/>
      <c r="D256" s="81"/>
      <c r="E256" s="81"/>
      <c r="F256" s="66"/>
      <c r="G256" s="82"/>
      <c r="H256" s="74"/>
      <c r="I256" s="83"/>
      <c r="J256" s="83"/>
      <c r="K256" s="83"/>
      <c r="L256" s="83"/>
      <c r="M256" s="85"/>
      <c r="N256" s="74"/>
      <c r="O256" s="86"/>
      <c r="P256" s="86"/>
      <c r="Q256" s="86"/>
      <c r="R256" s="86"/>
      <c r="S256" s="85"/>
      <c r="T256" s="74"/>
      <c r="U256" s="82"/>
      <c r="V256" s="74"/>
      <c r="W256" s="74"/>
      <c r="X256" s="15"/>
      <c r="Y256" s="15"/>
      <c r="Z256" s="15"/>
      <c r="AA256" s="15"/>
      <c r="AB256" s="85"/>
      <c r="AC256" s="87"/>
      <c r="AD256" s="88"/>
      <c r="AE256" s="88"/>
      <c r="AF256" s="88"/>
      <c r="AH256" s="6"/>
      <c r="AI256" s="6"/>
      <c r="AJ256" s="6"/>
      <c r="AK256" s="6"/>
      <c r="AL256" s="6"/>
      <c r="AM256" s="6"/>
      <c r="AN256" s="6"/>
      <c r="AO256" s="6"/>
      <c r="AP256" s="6"/>
      <c r="AQ256" s="6"/>
      <c r="AR256" s="6"/>
      <c r="AS256" s="6"/>
      <c r="AT256" s="6"/>
      <c r="AU256" s="6"/>
    </row>
    <row r="257" spans="1:47" ht="18" customHeight="1" x14ac:dyDescent="0.2">
      <c r="A257" s="15"/>
      <c r="B257" s="15"/>
      <c r="C257" s="15"/>
      <c r="D257" s="81"/>
      <c r="E257" s="81"/>
      <c r="F257" s="66"/>
      <c r="G257" s="82"/>
      <c r="H257" s="74"/>
      <c r="I257" s="83"/>
      <c r="J257" s="83"/>
      <c r="K257" s="83"/>
      <c r="L257" s="83"/>
      <c r="M257" s="85"/>
      <c r="N257" s="74"/>
      <c r="O257" s="86"/>
      <c r="P257" s="86"/>
      <c r="Q257" s="86"/>
      <c r="R257" s="86"/>
      <c r="S257" s="85"/>
      <c r="T257" s="74"/>
      <c r="U257" s="82"/>
      <c r="V257" s="74"/>
      <c r="W257" s="74"/>
      <c r="X257" s="15"/>
      <c r="Y257" s="15"/>
      <c r="Z257" s="15"/>
      <c r="AA257" s="15"/>
      <c r="AB257" s="85"/>
      <c r="AC257" s="87"/>
      <c r="AD257" s="88"/>
      <c r="AE257" s="88"/>
      <c r="AF257" s="88"/>
      <c r="AH257" s="6"/>
      <c r="AI257" s="6"/>
      <c r="AJ257" s="6"/>
      <c r="AK257" s="6"/>
      <c r="AL257" s="6"/>
      <c r="AM257" s="6"/>
      <c r="AN257" s="6"/>
      <c r="AO257" s="6"/>
      <c r="AP257" s="6"/>
      <c r="AQ257" s="6"/>
      <c r="AR257" s="6"/>
      <c r="AS257" s="6"/>
      <c r="AT257" s="6"/>
      <c r="AU257" s="6"/>
    </row>
    <row r="258" spans="1:47" ht="18" customHeight="1" x14ac:dyDescent="0.2">
      <c r="A258" s="15"/>
      <c r="B258" s="15"/>
      <c r="C258" s="15"/>
      <c r="D258" s="81"/>
      <c r="E258" s="81"/>
      <c r="F258" s="66"/>
      <c r="G258" s="82"/>
      <c r="H258" s="74"/>
      <c r="I258" s="83"/>
      <c r="J258" s="83"/>
      <c r="K258" s="83"/>
      <c r="L258" s="83"/>
      <c r="M258" s="85"/>
      <c r="N258" s="74"/>
      <c r="O258" s="86"/>
      <c r="P258" s="86"/>
      <c r="Q258" s="86"/>
      <c r="R258" s="86"/>
      <c r="S258" s="85"/>
      <c r="T258" s="74"/>
      <c r="U258" s="82"/>
      <c r="V258" s="74"/>
      <c r="W258" s="74"/>
      <c r="X258" s="15"/>
      <c r="Y258" s="15"/>
      <c r="Z258" s="15"/>
      <c r="AA258" s="15"/>
      <c r="AB258" s="85"/>
      <c r="AC258" s="87"/>
      <c r="AD258" s="88"/>
      <c r="AE258" s="88"/>
      <c r="AF258" s="88"/>
      <c r="AH258" s="6"/>
      <c r="AI258" s="6"/>
      <c r="AJ258" s="6"/>
      <c r="AK258" s="6"/>
      <c r="AL258" s="6"/>
      <c r="AM258" s="6"/>
      <c r="AN258" s="6"/>
      <c r="AO258" s="6"/>
      <c r="AP258" s="6"/>
      <c r="AQ258" s="6"/>
      <c r="AR258" s="6"/>
      <c r="AS258" s="6"/>
      <c r="AT258" s="6"/>
      <c r="AU258" s="6"/>
    </row>
    <row r="259" spans="1:47" ht="18" customHeight="1" x14ac:dyDescent="0.2">
      <c r="A259" s="15"/>
      <c r="B259" s="15"/>
      <c r="C259" s="15"/>
      <c r="D259" s="81"/>
      <c r="E259" s="81"/>
      <c r="F259" s="66"/>
      <c r="G259" s="82"/>
      <c r="H259" s="74"/>
      <c r="I259" s="83"/>
      <c r="J259" s="83"/>
      <c r="K259" s="83"/>
      <c r="L259" s="83"/>
      <c r="M259" s="85"/>
      <c r="N259" s="74"/>
      <c r="O259" s="86"/>
      <c r="P259" s="86"/>
      <c r="Q259" s="86"/>
      <c r="R259" s="86"/>
      <c r="S259" s="85"/>
      <c r="T259" s="74"/>
      <c r="U259" s="82"/>
      <c r="V259" s="74"/>
      <c r="W259" s="74"/>
      <c r="X259" s="15"/>
      <c r="Y259" s="15"/>
      <c r="Z259" s="15"/>
      <c r="AA259" s="15"/>
      <c r="AB259" s="85"/>
      <c r="AC259" s="87"/>
      <c r="AD259" s="88"/>
      <c r="AE259" s="88"/>
      <c r="AF259" s="88"/>
      <c r="AH259" s="6"/>
      <c r="AI259" s="6"/>
      <c r="AJ259" s="6"/>
      <c r="AK259" s="6"/>
      <c r="AL259" s="6"/>
      <c r="AM259" s="6"/>
      <c r="AN259" s="6"/>
      <c r="AO259" s="6"/>
      <c r="AP259" s="6"/>
      <c r="AQ259" s="6"/>
      <c r="AR259" s="6"/>
      <c r="AS259" s="6"/>
      <c r="AT259" s="6"/>
      <c r="AU259" s="6"/>
    </row>
    <row r="260" spans="1:47" ht="18" customHeight="1" x14ac:dyDescent="0.2">
      <c r="A260" s="15"/>
      <c r="B260" s="15"/>
      <c r="C260" s="15"/>
      <c r="D260" s="81"/>
      <c r="E260" s="81"/>
      <c r="F260" s="66"/>
      <c r="G260" s="82"/>
      <c r="H260" s="74"/>
      <c r="I260" s="83"/>
      <c r="J260" s="83"/>
      <c r="K260" s="83"/>
      <c r="L260" s="83"/>
      <c r="M260" s="85"/>
      <c r="N260" s="74"/>
      <c r="O260" s="86"/>
      <c r="P260" s="86"/>
      <c r="Q260" s="86"/>
      <c r="R260" s="86"/>
      <c r="S260" s="85"/>
      <c r="T260" s="74"/>
      <c r="U260" s="82"/>
      <c r="V260" s="74"/>
      <c r="W260" s="74"/>
      <c r="X260" s="15"/>
      <c r="Y260" s="15"/>
      <c r="Z260" s="15"/>
      <c r="AA260" s="15"/>
      <c r="AB260" s="85"/>
      <c r="AC260" s="87"/>
      <c r="AD260" s="88"/>
      <c r="AE260" s="88"/>
      <c r="AF260" s="88"/>
      <c r="AH260" s="6"/>
      <c r="AI260" s="6"/>
      <c r="AJ260" s="6"/>
      <c r="AK260" s="6"/>
      <c r="AL260" s="6"/>
      <c r="AM260" s="6"/>
      <c r="AN260" s="6"/>
      <c r="AO260" s="6"/>
      <c r="AP260" s="6"/>
      <c r="AQ260" s="6"/>
      <c r="AR260" s="6"/>
      <c r="AS260" s="6"/>
      <c r="AT260" s="6"/>
      <c r="AU260" s="6"/>
    </row>
    <row r="261" spans="1:47" ht="18" customHeight="1" x14ac:dyDescent="0.2">
      <c r="A261" s="15"/>
      <c r="B261" s="15"/>
      <c r="C261" s="15"/>
      <c r="D261" s="81"/>
      <c r="E261" s="81"/>
      <c r="F261" s="66"/>
      <c r="G261" s="82"/>
      <c r="H261" s="74"/>
      <c r="I261" s="83"/>
      <c r="J261" s="83"/>
      <c r="K261" s="83"/>
      <c r="L261" s="83"/>
      <c r="M261" s="85"/>
      <c r="N261" s="74"/>
      <c r="O261" s="86"/>
      <c r="P261" s="86"/>
      <c r="Q261" s="86"/>
      <c r="R261" s="86"/>
      <c r="S261" s="85"/>
      <c r="T261" s="74"/>
      <c r="U261" s="82"/>
      <c r="V261" s="74"/>
      <c r="W261" s="74"/>
      <c r="X261" s="15"/>
      <c r="Y261" s="15"/>
      <c r="Z261" s="15"/>
      <c r="AA261" s="15"/>
      <c r="AB261" s="85"/>
      <c r="AC261" s="87"/>
      <c r="AD261" s="88"/>
      <c r="AE261" s="88"/>
      <c r="AF261" s="88"/>
      <c r="AH261" s="6"/>
      <c r="AI261" s="6"/>
      <c r="AJ261" s="6"/>
      <c r="AK261" s="6"/>
      <c r="AL261" s="6"/>
      <c r="AM261" s="6"/>
      <c r="AN261" s="6"/>
      <c r="AO261" s="6"/>
      <c r="AP261" s="6"/>
      <c r="AQ261" s="6"/>
      <c r="AR261" s="6"/>
      <c r="AS261" s="6"/>
      <c r="AT261" s="6"/>
      <c r="AU261" s="6"/>
    </row>
    <row r="262" spans="1:47" ht="18" customHeight="1" x14ac:dyDescent="0.2">
      <c r="A262" s="15"/>
      <c r="B262" s="15"/>
      <c r="C262" s="15"/>
      <c r="D262" s="81"/>
      <c r="E262" s="81"/>
      <c r="F262" s="66"/>
      <c r="G262" s="82"/>
      <c r="H262" s="74"/>
      <c r="I262" s="83"/>
      <c r="J262" s="83"/>
      <c r="K262" s="83"/>
      <c r="L262" s="83"/>
      <c r="M262" s="85"/>
      <c r="N262" s="74"/>
      <c r="O262" s="86"/>
      <c r="P262" s="86"/>
      <c r="Q262" s="86"/>
      <c r="R262" s="86"/>
      <c r="S262" s="85"/>
      <c r="T262" s="74"/>
      <c r="U262" s="82"/>
      <c r="V262" s="74"/>
      <c r="W262" s="74"/>
      <c r="X262" s="15"/>
      <c r="Y262" s="15"/>
      <c r="Z262" s="15"/>
      <c r="AA262" s="15"/>
      <c r="AB262" s="85"/>
      <c r="AC262" s="87"/>
      <c r="AD262" s="88"/>
      <c r="AE262" s="88"/>
      <c r="AF262" s="88"/>
      <c r="AH262" s="6"/>
      <c r="AI262" s="6"/>
      <c r="AJ262" s="6"/>
      <c r="AK262" s="6"/>
      <c r="AL262" s="6"/>
      <c r="AM262" s="6"/>
      <c r="AN262" s="6"/>
      <c r="AO262" s="6"/>
      <c r="AP262" s="6"/>
      <c r="AQ262" s="6"/>
      <c r="AR262" s="6"/>
      <c r="AS262" s="6"/>
      <c r="AT262" s="6"/>
      <c r="AU262" s="6"/>
    </row>
    <row r="263" spans="1:47" ht="18" customHeight="1" x14ac:dyDescent="0.2">
      <c r="A263" s="15"/>
      <c r="B263" s="15"/>
      <c r="C263" s="15"/>
      <c r="D263" s="81"/>
      <c r="E263" s="81"/>
      <c r="F263" s="66"/>
      <c r="G263" s="82"/>
      <c r="H263" s="74"/>
      <c r="I263" s="83"/>
      <c r="J263" s="83"/>
      <c r="K263" s="83"/>
      <c r="L263" s="83"/>
      <c r="M263" s="85"/>
      <c r="N263" s="74"/>
      <c r="O263" s="86"/>
      <c r="P263" s="86"/>
      <c r="Q263" s="86"/>
      <c r="R263" s="86"/>
      <c r="S263" s="85"/>
      <c r="T263" s="74"/>
      <c r="U263" s="82"/>
      <c r="V263" s="74"/>
      <c r="W263" s="74"/>
      <c r="X263" s="15"/>
      <c r="Y263" s="15"/>
      <c r="Z263" s="15"/>
      <c r="AA263" s="15"/>
      <c r="AB263" s="85"/>
      <c r="AC263" s="87"/>
      <c r="AD263" s="88"/>
      <c r="AE263" s="88"/>
      <c r="AF263" s="88"/>
      <c r="AH263" s="6"/>
      <c r="AI263" s="6"/>
      <c r="AJ263" s="6"/>
      <c r="AK263" s="6"/>
      <c r="AL263" s="6"/>
      <c r="AM263" s="6"/>
      <c r="AN263" s="6"/>
      <c r="AO263" s="6"/>
      <c r="AP263" s="6"/>
      <c r="AQ263" s="6"/>
      <c r="AR263" s="6"/>
      <c r="AS263" s="6"/>
      <c r="AT263" s="6"/>
      <c r="AU263" s="6"/>
    </row>
    <row r="264" spans="1:47" ht="18" customHeight="1" x14ac:dyDescent="0.2">
      <c r="A264" s="15"/>
      <c r="B264" s="15"/>
      <c r="C264" s="15"/>
      <c r="D264" s="81"/>
      <c r="E264" s="81"/>
      <c r="F264" s="66"/>
      <c r="G264" s="82"/>
      <c r="H264" s="74"/>
      <c r="I264" s="83"/>
      <c r="J264" s="83"/>
      <c r="K264" s="83"/>
      <c r="L264" s="83"/>
      <c r="M264" s="85"/>
      <c r="N264" s="74"/>
      <c r="O264" s="86"/>
      <c r="P264" s="86"/>
      <c r="Q264" s="86"/>
      <c r="R264" s="86"/>
      <c r="S264" s="85"/>
      <c r="T264" s="74"/>
      <c r="U264" s="82"/>
      <c r="V264" s="74"/>
      <c r="W264" s="74"/>
      <c r="X264" s="15"/>
      <c r="Y264" s="15"/>
      <c r="Z264" s="15"/>
      <c r="AA264" s="15"/>
      <c r="AB264" s="85"/>
      <c r="AC264" s="87"/>
      <c r="AD264" s="88"/>
      <c r="AE264" s="88"/>
      <c r="AF264" s="88"/>
      <c r="AH264" s="6"/>
      <c r="AI264" s="6"/>
      <c r="AJ264" s="6"/>
      <c r="AK264" s="6"/>
      <c r="AL264" s="6"/>
      <c r="AM264" s="6"/>
      <c r="AN264" s="6"/>
      <c r="AO264" s="6"/>
      <c r="AP264" s="6"/>
      <c r="AQ264" s="6"/>
      <c r="AR264" s="6"/>
      <c r="AS264" s="6"/>
      <c r="AT264" s="6"/>
      <c r="AU264" s="6"/>
    </row>
    <row r="265" spans="1:47" ht="18" customHeight="1" x14ac:dyDescent="0.2">
      <c r="A265" s="15"/>
      <c r="B265" s="15"/>
      <c r="C265" s="15"/>
      <c r="D265" s="81"/>
      <c r="E265" s="81"/>
      <c r="F265" s="66"/>
      <c r="G265" s="82"/>
      <c r="H265" s="74"/>
      <c r="I265" s="83"/>
      <c r="J265" s="83"/>
      <c r="K265" s="83"/>
      <c r="L265" s="83"/>
      <c r="M265" s="85"/>
      <c r="N265" s="74"/>
      <c r="O265" s="86"/>
      <c r="P265" s="86"/>
      <c r="Q265" s="86"/>
      <c r="R265" s="86"/>
      <c r="S265" s="85"/>
      <c r="T265" s="74"/>
      <c r="U265" s="82"/>
      <c r="V265" s="74"/>
      <c r="W265" s="74"/>
      <c r="X265" s="15"/>
      <c r="Y265" s="15"/>
      <c r="Z265" s="15"/>
      <c r="AA265" s="15"/>
      <c r="AB265" s="85"/>
      <c r="AC265" s="87"/>
      <c r="AD265" s="88"/>
      <c r="AE265" s="88"/>
      <c r="AF265" s="88"/>
      <c r="AH265" s="6"/>
      <c r="AI265" s="6"/>
      <c r="AJ265" s="6"/>
      <c r="AK265" s="6"/>
      <c r="AL265" s="6"/>
      <c r="AM265" s="6"/>
      <c r="AN265" s="6"/>
      <c r="AO265" s="6"/>
      <c r="AP265" s="6"/>
      <c r="AQ265" s="6"/>
      <c r="AR265" s="6"/>
      <c r="AS265" s="6"/>
      <c r="AT265" s="6"/>
      <c r="AU265" s="6"/>
    </row>
    <row r="266" spans="1:47" ht="18" customHeight="1" x14ac:dyDescent="0.2">
      <c r="A266" s="15"/>
      <c r="B266" s="15"/>
      <c r="C266" s="15"/>
      <c r="D266" s="81"/>
      <c r="E266" s="81"/>
      <c r="F266" s="66"/>
      <c r="G266" s="82"/>
      <c r="H266" s="74"/>
      <c r="I266" s="83"/>
      <c r="J266" s="83"/>
      <c r="K266" s="83"/>
      <c r="L266" s="83"/>
      <c r="M266" s="85"/>
      <c r="N266" s="74"/>
      <c r="O266" s="86"/>
      <c r="P266" s="86"/>
      <c r="Q266" s="86"/>
      <c r="R266" s="86"/>
      <c r="S266" s="85"/>
      <c r="T266" s="74"/>
      <c r="U266" s="82"/>
      <c r="V266" s="74"/>
      <c r="W266" s="74"/>
      <c r="X266" s="15"/>
      <c r="Y266" s="15"/>
      <c r="Z266" s="15"/>
      <c r="AA266" s="15"/>
      <c r="AB266" s="85"/>
      <c r="AC266" s="87"/>
      <c r="AD266" s="88"/>
      <c r="AE266" s="88"/>
      <c r="AF266" s="88"/>
      <c r="AH266" s="6"/>
      <c r="AI266" s="6"/>
      <c r="AJ266" s="6"/>
      <c r="AK266" s="6"/>
      <c r="AL266" s="6"/>
      <c r="AM266" s="6"/>
      <c r="AN266" s="6"/>
      <c r="AO266" s="6"/>
      <c r="AP266" s="6"/>
      <c r="AQ266" s="6"/>
      <c r="AR266" s="6"/>
      <c r="AS266" s="6"/>
      <c r="AT266" s="6"/>
      <c r="AU266" s="6"/>
    </row>
    <row r="267" spans="1:47" ht="18" customHeight="1" x14ac:dyDescent="0.2">
      <c r="A267" s="15"/>
      <c r="B267" s="15"/>
      <c r="C267" s="15"/>
      <c r="D267" s="81"/>
      <c r="E267" s="81"/>
      <c r="F267" s="66"/>
      <c r="G267" s="82"/>
      <c r="H267" s="74"/>
      <c r="I267" s="83"/>
      <c r="J267" s="83"/>
      <c r="K267" s="83"/>
      <c r="L267" s="83"/>
      <c r="M267" s="85"/>
      <c r="N267" s="74"/>
      <c r="O267" s="86"/>
      <c r="P267" s="86"/>
      <c r="Q267" s="86"/>
      <c r="R267" s="86"/>
      <c r="S267" s="85"/>
      <c r="T267" s="74"/>
      <c r="U267" s="82"/>
      <c r="V267" s="74"/>
      <c r="W267" s="74"/>
      <c r="X267" s="15"/>
      <c r="Y267" s="15"/>
      <c r="Z267" s="15"/>
      <c r="AA267" s="15"/>
      <c r="AB267" s="85"/>
      <c r="AC267" s="87"/>
      <c r="AD267" s="88"/>
      <c r="AE267" s="88"/>
      <c r="AF267" s="88"/>
      <c r="AH267" s="6"/>
      <c r="AI267" s="6"/>
      <c r="AJ267" s="6"/>
      <c r="AK267" s="6"/>
      <c r="AL267" s="6"/>
      <c r="AM267" s="6"/>
      <c r="AN267" s="6"/>
      <c r="AO267" s="6"/>
      <c r="AP267" s="6"/>
      <c r="AQ267" s="6"/>
      <c r="AR267" s="6"/>
      <c r="AS267" s="6"/>
      <c r="AT267" s="6"/>
      <c r="AU267" s="6"/>
    </row>
    <row r="268" spans="1:47" ht="18" customHeight="1" x14ac:dyDescent="0.2">
      <c r="A268" s="15"/>
      <c r="B268" s="15"/>
      <c r="C268" s="15"/>
      <c r="D268" s="81"/>
      <c r="E268" s="81"/>
      <c r="F268" s="66"/>
      <c r="G268" s="82"/>
      <c r="H268" s="74"/>
      <c r="I268" s="83"/>
      <c r="J268" s="83"/>
      <c r="K268" s="83"/>
      <c r="L268" s="83"/>
      <c r="M268" s="85"/>
      <c r="N268" s="74"/>
      <c r="O268" s="86"/>
      <c r="P268" s="86"/>
      <c r="Q268" s="86"/>
      <c r="R268" s="86"/>
      <c r="S268" s="85"/>
      <c r="T268" s="74"/>
      <c r="U268" s="82"/>
      <c r="V268" s="74"/>
      <c r="W268" s="74"/>
      <c r="X268" s="15"/>
      <c r="Y268" s="15"/>
      <c r="Z268" s="15"/>
      <c r="AA268" s="15"/>
      <c r="AB268" s="85"/>
      <c r="AC268" s="87"/>
      <c r="AD268" s="88"/>
      <c r="AE268" s="88"/>
      <c r="AF268" s="88"/>
      <c r="AH268" s="6"/>
      <c r="AI268" s="6"/>
      <c r="AJ268" s="6"/>
      <c r="AK268" s="6"/>
      <c r="AL268" s="6"/>
      <c r="AM268" s="6"/>
      <c r="AN268" s="6"/>
      <c r="AO268" s="6"/>
      <c r="AP268" s="6"/>
      <c r="AQ268" s="6"/>
      <c r="AR268" s="6"/>
      <c r="AS268" s="6"/>
      <c r="AT268" s="6"/>
      <c r="AU268" s="6"/>
    </row>
    <row r="269" spans="1:47" ht="18" customHeight="1" x14ac:dyDescent="0.2">
      <c r="A269" s="15"/>
      <c r="B269" s="15"/>
      <c r="C269" s="15"/>
      <c r="D269" s="81"/>
      <c r="E269" s="81"/>
      <c r="F269" s="66"/>
      <c r="G269" s="82"/>
      <c r="H269" s="74"/>
      <c r="I269" s="83"/>
      <c r="J269" s="83"/>
      <c r="K269" s="83"/>
      <c r="L269" s="83"/>
      <c r="M269" s="85"/>
      <c r="N269" s="74"/>
      <c r="O269" s="86"/>
      <c r="P269" s="86"/>
      <c r="Q269" s="86"/>
      <c r="R269" s="86"/>
      <c r="S269" s="85"/>
      <c r="T269" s="74"/>
      <c r="U269" s="82"/>
      <c r="V269" s="74"/>
      <c r="W269" s="74"/>
      <c r="X269" s="15"/>
      <c r="Y269" s="15"/>
      <c r="Z269" s="15"/>
      <c r="AA269" s="15"/>
      <c r="AB269" s="85"/>
      <c r="AC269" s="87"/>
      <c r="AD269" s="88"/>
      <c r="AE269" s="88"/>
      <c r="AF269" s="88"/>
      <c r="AH269" s="6"/>
      <c r="AI269" s="6"/>
      <c r="AJ269" s="6"/>
      <c r="AK269" s="6"/>
      <c r="AL269" s="6"/>
      <c r="AM269" s="6"/>
      <c r="AN269" s="6"/>
      <c r="AO269" s="6"/>
      <c r="AP269" s="6"/>
      <c r="AQ269" s="6"/>
      <c r="AR269" s="6"/>
      <c r="AS269" s="6"/>
      <c r="AT269" s="6"/>
      <c r="AU269" s="6"/>
    </row>
    <row r="270" spans="1:47" ht="18" customHeight="1" x14ac:dyDescent="0.2">
      <c r="A270" s="15"/>
      <c r="B270" s="15"/>
      <c r="C270" s="15"/>
      <c r="D270" s="81"/>
      <c r="E270" s="81"/>
      <c r="F270" s="66"/>
      <c r="G270" s="82"/>
      <c r="H270" s="74"/>
      <c r="I270" s="83"/>
      <c r="J270" s="83"/>
      <c r="K270" s="83"/>
      <c r="L270" s="83"/>
      <c r="M270" s="85"/>
      <c r="N270" s="74"/>
      <c r="O270" s="86"/>
      <c r="P270" s="86"/>
      <c r="Q270" s="86"/>
      <c r="R270" s="86"/>
      <c r="S270" s="85"/>
      <c r="T270" s="74"/>
      <c r="U270" s="82"/>
      <c r="V270" s="74"/>
      <c r="W270" s="74"/>
      <c r="X270" s="15"/>
      <c r="Y270" s="15"/>
      <c r="Z270" s="15"/>
      <c r="AA270" s="15"/>
      <c r="AB270" s="85"/>
      <c r="AC270" s="87"/>
      <c r="AD270" s="88"/>
      <c r="AE270" s="88"/>
      <c r="AF270" s="88"/>
      <c r="AH270" s="6"/>
      <c r="AI270" s="6"/>
      <c r="AJ270" s="6"/>
      <c r="AK270" s="6"/>
      <c r="AL270" s="6"/>
      <c r="AM270" s="6"/>
      <c r="AN270" s="6"/>
      <c r="AO270" s="6"/>
      <c r="AP270" s="6"/>
      <c r="AQ270" s="6"/>
      <c r="AR270" s="6"/>
      <c r="AS270" s="6"/>
      <c r="AT270" s="6"/>
      <c r="AU270" s="6"/>
    </row>
    <row r="271" spans="1:47" ht="18" customHeight="1" x14ac:dyDescent="0.2">
      <c r="A271" s="15"/>
      <c r="B271" s="15"/>
      <c r="C271" s="15"/>
      <c r="D271" s="81"/>
      <c r="E271" s="81"/>
      <c r="F271" s="66"/>
      <c r="G271" s="82"/>
      <c r="H271" s="74"/>
      <c r="I271" s="83"/>
      <c r="J271" s="83"/>
      <c r="K271" s="83"/>
      <c r="L271" s="83"/>
      <c r="M271" s="85"/>
      <c r="N271" s="74"/>
      <c r="O271" s="86"/>
      <c r="P271" s="86"/>
      <c r="Q271" s="86"/>
      <c r="R271" s="86"/>
      <c r="S271" s="85"/>
      <c r="T271" s="74"/>
      <c r="U271" s="82"/>
      <c r="V271" s="74"/>
      <c r="W271" s="74"/>
      <c r="X271" s="15"/>
      <c r="Y271" s="15"/>
      <c r="Z271" s="15"/>
      <c r="AA271" s="15"/>
      <c r="AB271" s="85"/>
      <c r="AC271" s="87"/>
      <c r="AD271" s="88"/>
      <c r="AE271" s="88"/>
      <c r="AF271" s="88"/>
      <c r="AH271" s="6"/>
      <c r="AI271" s="6"/>
      <c r="AJ271" s="6"/>
      <c r="AK271" s="6"/>
      <c r="AL271" s="6"/>
      <c r="AM271" s="6"/>
      <c r="AN271" s="6"/>
      <c r="AO271" s="6"/>
      <c r="AP271" s="6"/>
      <c r="AQ271" s="6"/>
      <c r="AR271" s="6"/>
      <c r="AS271" s="6"/>
      <c r="AT271" s="6"/>
      <c r="AU271" s="6"/>
    </row>
    <row r="272" spans="1:47" ht="18" customHeight="1" x14ac:dyDescent="0.2">
      <c r="A272" s="15"/>
      <c r="B272" s="15"/>
      <c r="C272" s="15"/>
      <c r="D272" s="81"/>
      <c r="E272" s="81"/>
      <c r="F272" s="66"/>
      <c r="G272" s="82"/>
      <c r="H272" s="74"/>
      <c r="I272" s="83"/>
      <c r="J272" s="83"/>
      <c r="K272" s="83"/>
      <c r="L272" s="83"/>
      <c r="M272" s="85"/>
      <c r="N272" s="74"/>
      <c r="O272" s="86"/>
      <c r="P272" s="86"/>
      <c r="Q272" s="86"/>
      <c r="R272" s="86"/>
      <c r="S272" s="85"/>
      <c r="T272" s="74"/>
      <c r="U272" s="82"/>
      <c r="V272" s="74"/>
      <c r="W272" s="74"/>
      <c r="X272" s="15"/>
      <c r="Y272" s="15"/>
      <c r="Z272" s="15"/>
      <c r="AA272" s="15"/>
      <c r="AB272" s="85"/>
      <c r="AC272" s="87"/>
      <c r="AD272" s="88"/>
      <c r="AE272" s="88"/>
      <c r="AF272" s="88"/>
      <c r="AH272" s="6"/>
      <c r="AI272" s="6"/>
      <c r="AJ272" s="6"/>
      <c r="AK272" s="6"/>
      <c r="AL272" s="6"/>
      <c r="AM272" s="6"/>
      <c r="AN272" s="6"/>
      <c r="AO272" s="6"/>
      <c r="AP272" s="6"/>
      <c r="AQ272" s="6"/>
      <c r="AR272" s="6"/>
      <c r="AS272" s="6"/>
      <c r="AT272" s="6"/>
      <c r="AU272" s="6"/>
    </row>
    <row r="273" spans="1:47" ht="18" customHeight="1" x14ac:dyDescent="0.2">
      <c r="A273" s="15"/>
      <c r="B273" s="15"/>
      <c r="C273" s="15"/>
      <c r="D273" s="81"/>
      <c r="E273" s="81"/>
      <c r="F273" s="66"/>
      <c r="G273" s="82"/>
      <c r="H273" s="74"/>
      <c r="I273" s="83"/>
      <c r="J273" s="83"/>
      <c r="K273" s="83"/>
      <c r="L273" s="83"/>
      <c r="M273" s="85"/>
      <c r="N273" s="74"/>
      <c r="O273" s="86"/>
      <c r="P273" s="86"/>
      <c r="Q273" s="86"/>
      <c r="R273" s="86"/>
      <c r="S273" s="85"/>
      <c r="T273" s="74"/>
      <c r="U273" s="82"/>
      <c r="V273" s="74"/>
      <c r="W273" s="74"/>
      <c r="X273" s="15"/>
      <c r="Y273" s="15"/>
      <c r="Z273" s="15"/>
      <c r="AA273" s="15"/>
      <c r="AB273" s="85"/>
      <c r="AC273" s="87"/>
      <c r="AD273" s="88"/>
      <c r="AE273" s="88"/>
      <c r="AF273" s="88"/>
      <c r="AH273" s="6"/>
      <c r="AI273" s="6"/>
      <c r="AJ273" s="6"/>
      <c r="AK273" s="6"/>
      <c r="AL273" s="6"/>
      <c r="AM273" s="6"/>
      <c r="AN273" s="6"/>
      <c r="AO273" s="6"/>
      <c r="AP273" s="6"/>
      <c r="AQ273" s="6"/>
      <c r="AR273" s="6"/>
      <c r="AS273" s="6"/>
      <c r="AT273" s="6"/>
      <c r="AU273" s="6"/>
    </row>
    <row r="274" spans="1:47" ht="18" customHeight="1" x14ac:dyDescent="0.2">
      <c r="A274" s="15"/>
      <c r="B274" s="15"/>
      <c r="C274" s="15"/>
      <c r="D274" s="81"/>
      <c r="E274" s="81"/>
      <c r="F274" s="66"/>
      <c r="G274" s="82"/>
      <c r="H274" s="74"/>
      <c r="I274" s="83"/>
      <c r="J274" s="83"/>
      <c r="K274" s="83"/>
      <c r="L274" s="83"/>
      <c r="M274" s="85"/>
      <c r="N274" s="74"/>
      <c r="O274" s="86"/>
      <c r="P274" s="86"/>
      <c r="Q274" s="86"/>
      <c r="R274" s="86"/>
      <c r="S274" s="85"/>
      <c r="T274" s="74"/>
      <c r="U274" s="82"/>
      <c r="V274" s="74"/>
      <c r="W274" s="74"/>
      <c r="X274" s="15"/>
      <c r="Y274" s="15"/>
      <c r="Z274" s="15"/>
      <c r="AA274" s="15"/>
      <c r="AB274" s="85"/>
      <c r="AC274" s="87"/>
      <c r="AD274" s="88"/>
      <c r="AE274" s="88"/>
      <c r="AF274" s="88"/>
      <c r="AH274" s="6"/>
      <c r="AI274" s="6"/>
      <c r="AJ274" s="6"/>
      <c r="AK274" s="6"/>
      <c r="AL274" s="6"/>
      <c r="AM274" s="6"/>
      <c r="AN274" s="6"/>
      <c r="AO274" s="6"/>
      <c r="AP274" s="6"/>
      <c r="AQ274" s="6"/>
      <c r="AR274" s="6"/>
      <c r="AS274" s="6"/>
      <c r="AT274" s="6"/>
      <c r="AU274" s="6"/>
    </row>
    <row r="275" spans="1:47" ht="18" customHeight="1" x14ac:dyDescent="0.2">
      <c r="A275" s="15"/>
      <c r="B275" s="15"/>
      <c r="C275" s="15"/>
      <c r="D275" s="81"/>
      <c r="E275" s="81"/>
      <c r="F275" s="66"/>
      <c r="G275" s="82"/>
      <c r="H275" s="74"/>
      <c r="I275" s="83"/>
      <c r="J275" s="83"/>
      <c r="K275" s="83"/>
      <c r="L275" s="83"/>
      <c r="M275" s="85"/>
      <c r="N275" s="74"/>
      <c r="O275" s="86"/>
      <c r="P275" s="86"/>
      <c r="Q275" s="86"/>
      <c r="R275" s="86"/>
      <c r="S275" s="85"/>
      <c r="T275" s="74"/>
      <c r="U275" s="82"/>
      <c r="V275" s="74"/>
      <c r="W275" s="74"/>
      <c r="X275" s="15"/>
      <c r="Y275" s="15"/>
      <c r="Z275" s="15"/>
      <c r="AA275" s="15"/>
      <c r="AB275" s="85"/>
      <c r="AC275" s="87"/>
      <c r="AD275" s="88"/>
      <c r="AE275" s="88"/>
      <c r="AF275" s="88"/>
      <c r="AH275" s="6"/>
      <c r="AI275" s="6"/>
      <c r="AJ275" s="6"/>
      <c r="AK275" s="6"/>
      <c r="AL275" s="6"/>
      <c r="AM275" s="6"/>
      <c r="AN275" s="6"/>
      <c r="AO275" s="6"/>
      <c r="AP275" s="6"/>
      <c r="AQ275" s="6"/>
      <c r="AR275" s="6"/>
      <c r="AS275" s="6"/>
      <c r="AT275" s="6"/>
      <c r="AU275" s="6"/>
    </row>
    <row r="276" spans="1:47" ht="18" customHeight="1" x14ac:dyDescent="0.2">
      <c r="A276" s="15"/>
      <c r="B276" s="15"/>
      <c r="C276" s="15"/>
      <c r="D276" s="81"/>
      <c r="E276" s="81"/>
      <c r="F276" s="66"/>
      <c r="G276" s="82"/>
      <c r="H276" s="74"/>
      <c r="I276" s="83"/>
      <c r="J276" s="83"/>
      <c r="K276" s="83"/>
      <c r="L276" s="83"/>
      <c r="M276" s="85"/>
      <c r="N276" s="74"/>
      <c r="O276" s="86"/>
      <c r="P276" s="86"/>
      <c r="Q276" s="86"/>
      <c r="R276" s="86"/>
      <c r="S276" s="85"/>
      <c r="T276" s="74"/>
      <c r="U276" s="82"/>
      <c r="V276" s="74"/>
      <c r="W276" s="74"/>
      <c r="X276" s="15"/>
      <c r="Y276" s="15"/>
      <c r="Z276" s="15"/>
      <c r="AA276" s="15"/>
      <c r="AB276" s="85"/>
      <c r="AC276" s="87"/>
      <c r="AD276" s="88"/>
      <c r="AE276" s="88"/>
      <c r="AF276" s="88"/>
      <c r="AH276" s="6"/>
      <c r="AI276" s="6"/>
      <c r="AJ276" s="6"/>
      <c r="AK276" s="6"/>
      <c r="AL276" s="6"/>
      <c r="AM276" s="6"/>
      <c r="AN276" s="6"/>
      <c r="AO276" s="6"/>
      <c r="AP276" s="6"/>
      <c r="AQ276" s="6"/>
      <c r="AR276" s="6"/>
      <c r="AS276" s="6"/>
      <c r="AT276" s="6"/>
      <c r="AU276" s="6"/>
    </row>
    <row r="277" spans="1:47" ht="18" customHeight="1" x14ac:dyDescent="0.2">
      <c r="A277" s="15"/>
      <c r="B277" s="15"/>
      <c r="C277" s="15"/>
      <c r="D277" s="81"/>
      <c r="E277" s="81"/>
      <c r="F277" s="66"/>
      <c r="G277" s="82"/>
      <c r="H277" s="74"/>
      <c r="I277" s="83"/>
      <c r="J277" s="83"/>
      <c r="K277" s="83"/>
      <c r="L277" s="83"/>
      <c r="M277" s="85"/>
      <c r="N277" s="74"/>
      <c r="O277" s="86"/>
      <c r="P277" s="86"/>
      <c r="Q277" s="86"/>
      <c r="R277" s="86"/>
      <c r="S277" s="85"/>
      <c r="T277" s="74"/>
      <c r="U277" s="82"/>
      <c r="V277" s="74"/>
      <c r="W277" s="74"/>
      <c r="X277" s="15"/>
      <c r="Y277" s="15"/>
      <c r="Z277" s="15"/>
      <c r="AA277" s="15"/>
      <c r="AB277" s="85"/>
      <c r="AC277" s="87"/>
      <c r="AD277" s="88"/>
      <c r="AE277" s="88"/>
      <c r="AF277" s="88"/>
      <c r="AH277" s="6"/>
      <c r="AI277" s="6"/>
      <c r="AJ277" s="6"/>
      <c r="AK277" s="6"/>
      <c r="AL277" s="6"/>
      <c r="AM277" s="6"/>
      <c r="AN277" s="6"/>
      <c r="AO277" s="6"/>
      <c r="AP277" s="6"/>
      <c r="AQ277" s="6"/>
      <c r="AR277" s="6"/>
      <c r="AS277" s="6"/>
      <c r="AT277" s="6"/>
      <c r="AU277" s="6"/>
    </row>
    <row r="278" spans="1:47" ht="18" customHeight="1" x14ac:dyDescent="0.2">
      <c r="A278" s="15"/>
      <c r="B278" s="15"/>
      <c r="C278" s="15"/>
      <c r="D278" s="81"/>
      <c r="E278" s="81"/>
      <c r="F278" s="66"/>
      <c r="G278" s="82"/>
      <c r="H278" s="74"/>
      <c r="I278" s="83"/>
      <c r="J278" s="83"/>
      <c r="K278" s="83"/>
      <c r="L278" s="83"/>
      <c r="M278" s="85"/>
      <c r="N278" s="74"/>
      <c r="O278" s="86"/>
      <c r="P278" s="86"/>
      <c r="Q278" s="86"/>
      <c r="R278" s="86"/>
      <c r="S278" s="85"/>
      <c r="T278" s="74"/>
      <c r="U278" s="82"/>
      <c r="V278" s="74"/>
      <c r="W278" s="74"/>
      <c r="X278" s="15"/>
      <c r="Y278" s="15"/>
      <c r="Z278" s="15"/>
      <c r="AA278" s="15"/>
      <c r="AB278" s="85"/>
      <c r="AC278" s="87"/>
      <c r="AD278" s="88"/>
      <c r="AE278" s="88"/>
      <c r="AF278" s="88"/>
      <c r="AH278" s="6"/>
      <c r="AI278" s="6"/>
      <c r="AJ278" s="6"/>
      <c r="AK278" s="6"/>
      <c r="AL278" s="6"/>
      <c r="AM278" s="6"/>
      <c r="AN278" s="6"/>
      <c r="AO278" s="6"/>
      <c r="AP278" s="6"/>
      <c r="AQ278" s="6"/>
      <c r="AR278" s="6"/>
      <c r="AS278" s="6"/>
      <c r="AT278" s="6"/>
      <c r="AU278" s="6"/>
    </row>
    <row r="279" spans="1:47" ht="18" customHeight="1" x14ac:dyDescent="0.2">
      <c r="A279" s="15"/>
      <c r="B279" s="15"/>
      <c r="C279" s="15"/>
      <c r="D279" s="81"/>
      <c r="E279" s="81"/>
      <c r="F279" s="66"/>
      <c r="G279" s="82"/>
      <c r="H279" s="74"/>
      <c r="I279" s="83"/>
      <c r="J279" s="83"/>
      <c r="K279" s="83"/>
      <c r="L279" s="83"/>
      <c r="M279" s="85"/>
      <c r="N279" s="74"/>
      <c r="O279" s="86"/>
      <c r="P279" s="86"/>
      <c r="Q279" s="86"/>
      <c r="R279" s="86"/>
      <c r="S279" s="85"/>
      <c r="T279" s="74"/>
      <c r="U279" s="82"/>
      <c r="V279" s="74"/>
      <c r="W279" s="74"/>
      <c r="X279" s="15"/>
      <c r="Y279" s="15"/>
      <c r="Z279" s="15"/>
      <c r="AA279" s="15"/>
      <c r="AB279" s="85"/>
      <c r="AC279" s="87"/>
      <c r="AD279" s="88"/>
      <c r="AE279" s="88"/>
      <c r="AF279" s="88"/>
      <c r="AH279" s="6"/>
      <c r="AI279" s="6"/>
      <c r="AJ279" s="6"/>
      <c r="AK279" s="6"/>
      <c r="AL279" s="6"/>
      <c r="AM279" s="6"/>
      <c r="AN279" s="6"/>
      <c r="AO279" s="6"/>
      <c r="AP279" s="6"/>
      <c r="AQ279" s="6"/>
      <c r="AR279" s="6"/>
      <c r="AS279" s="6"/>
      <c r="AT279" s="6"/>
      <c r="AU279" s="6"/>
    </row>
    <row r="280" spans="1:47" ht="18" customHeight="1" x14ac:dyDescent="0.2">
      <c r="A280" s="15"/>
      <c r="B280" s="15"/>
      <c r="C280" s="15"/>
      <c r="D280" s="81"/>
      <c r="E280" s="81"/>
      <c r="F280" s="66"/>
      <c r="G280" s="82"/>
      <c r="H280" s="74"/>
      <c r="I280" s="83"/>
      <c r="J280" s="83"/>
      <c r="K280" s="83"/>
      <c r="L280" s="83"/>
      <c r="M280" s="85"/>
      <c r="N280" s="74"/>
      <c r="O280" s="86"/>
      <c r="P280" s="86"/>
      <c r="Q280" s="86"/>
      <c r="R280" s="86"/>
      <c r="S280" s="85"/>
      <c r="T280" s="74"/>
      <c r="U280" s="82"/>
      <c r="V280" s="74"/>
      <c r="W280" s="74"/>
      <c r="X280" s="15"/>
      <c r="Y280" s="15"/>
      <c r="Z280" s="15"/>
      <c r="AA280" s="15"/>
      <c r="AB280" s="85"/>
      <c r="AC280" s="87"/>
      <c r="AD280" s="88"/>
      <c r="AE280" s="88"/>
      <c r="AF280" s="88"/>
      <c r="AH280" s="6"/>
      <c r="AI280" s="6"/>
      <c r="AJ280" s="6"/>
      <c r="AK280" s="6"/>
      <c r="AL280" s="6"/>
      <c r="AM280" s="6"/>
      <c r="AN280" s="6"/>
      <c r="AO280" s="6"/>
      <c r="AP280" s="6"/>
      <c r="AQ280" s="6"/>
      <c r="AR280" s="6"/>
      <c r="AS280" s="6"/>
      <c r="AT280" s="6"/>
      <c r="AU280" s="6"/>
    </row>
    <row r="281" spans="1:47" ht="18" customHeight="1" x14ac:dyDescent="0.2">
      <c r="A281" s="15"/>
      <c r="B281" s="15"/>
      <c r="C281" s="15"/>
      <c r="D281" s="81"/>
      <c r="E281" s="81"/>
      <c r="F281" s="66"/>
      <c r="G281" s="82"/>
      <c r="H281" s="74"/>
      <c r="I281" s="83"/>
      <c r="J281" s="83"/>
      <c r="K281" s="83"/>
      <c r="L281" s="83"/>
      <c r="M281" s="85"/>
      <c r="N281" s="74"/>
      <c r="O281" s="86"/>
      <c r="P281" s="86"/>
      <c r="Q281" s="86"/>
      <c r="R281" s="86"/>
      <c r="S281" s="85"/>
      <c r="T281" s="74"/>
      <c r="U281" s="82"/>
      <c r="V281" s="74"/>
      <c r="W281" s="74"/>
      <c r="X281" s="15"/>
      <c r="Y281" s="15"/>
      <c r="Z281" s="15"/>
      <c r="AA281" s="15"/>
      <c r="AB281" s="85"/>
      <c r="AC281" s="87"/>
      <c r="AD281" s="88"/>
      <c r="AE281" s="88"/>
      <c r="AF281" s="88"/>
      <c r="AH281" s="6"/>
      <c r="AI281" s="6"/>
      <c r="AJ281" s="6"/>
      <c r="AK281" s="6"/>
      <c r="AL281" s="6"/>
      <c r="AM281" s="6"/>
      <c r="AN281" s="6"/>
      <c r="AO281" s="6"/>
      <c r="AP281" s="6"/>
      <c r="AQ281" s="6"/>
      <c r="AR281" s="6"/>
      <c r="AS281" s="6"/>
      <c r="AT281" s="6"/>
      <c r="AU281" s="6"/>
    </row>
    <row r="282" spans="1:47" ht="18" customHeight="1" x14ac:dyDescent="0.2">
      <c r="A282" s="15"/>
      <c r="B282" s="15"/>
      <c r="C282" s="15"/>
      <c r="D282" s="81"/>
      <c r="E282" s="81"/>
      <c r="F282" s="66"/>
      <c r="G282" s="82"/>
      <c r="H282" s="74"/>
      <c r="I282" s="83"/>
      <c r="J282" s="83"/>
      <c r="K282" s="83"/>
      <c r="L282" s="83"/>
      <c r="M282" s="85"/>
      <c r="N282" s="74"/>
      <c r="O282" s="86"/>
      <c r="P282" s="86"/>
      <c r="Q282" s="86"/>
      <c r="R282" s="86"/>
      <c r="S282" s="85"/>
      <c r="T282" s="74"/>
      <c r="U282" s="82"/>
      <c r="V282" s="74"/>
      <c r="W282" s="74"/>
      <c r="X282" s="15"/>
      <c r="Y282" s="15"/>
      <c r="Z282" s="15"/>
      <c r="AA282" s="15"/>
      <c r="AB282" s="85"/>
      <c r="AC282" s="87"/>
      <c r="AD282" s="88"/>
      <c r="AE282" s="88"/>
      <c r="AF282" s="88"/>
      <c r="AH282" s="6"/>
      <c r="AI282" s="6"/>
      <c r="AJ282" s="6"/>
      <c r="AK282" s="6"/>
      <c r="AL282" s="6"/>
      <c r="AM282" s="6"/>
      <c r="AN282" s="6"/>
      <c r="AO282" s="6"/>
      <c r="AP282" s="6"/>
      <c r="AQ282" s="6"/>
      <c r="AR282" s="6"/>
      <c r="AS282" s="6"/>
      <c r="AT282" s="6"/>
      <c r="AU282" s="6"/>
    </row>
    <row r="283" spans="1:47" ht="18" customHeight="1" x14ac:dyDescent="0.2">
      <c r="A283" s="15"/>
      <c r="B283" s="15"/>
      <c r="C283" s="15"/>
      <c r="D283" s="81"/>
      <c r="E283" s="81"/>
      <c r="F283" s="66"/>
      <c r="G283" s="82"/>
      <c r="H283" s="74"/>
      <c r="I283" s="83"/>
      <c r="J283" s="83"/>
      <c r="K283" s="83"/>
      <c r="L283" s="83"/>
      <c r="M283" s="85"/>
      <c r="N283" s="74"/>
      <c r="O283" s="86"/>
      <c r="P283" s="86"/>
      <c r="Q283" s="86"/>
      <c r="R283" s="86"/>
      <c r="S283" s="85"/>
      <c r="T283" s="74"/>
      <c r="U283" s="82"/>
      <c r="V283" s="74"/>
      <c r="W283" s="74"/>
      <c r="X283" s="15"/>
      <c r="Y283" s="15"/>
      <c r="Z283" s="15"/>
      <c r="AA283" s="15"/>
      <c r="AB283" s="85"/>
      <c r="AC283" s="87"/>
      <c r="AD283" s="88"/>
      <c r="AE283" s="88"/>
      <c r="AF283" s="88"/>
      <c r="AH283" s="6"/>
      <c r="AI283" s="6"/>
      <c r="AJ283" s="6"/>
      <c r="AK283" s="6"/>
      <c r="AL283" s="6"/>
      <c r="AM283" s="6"/>
      <c r="AN283" s="6"/>
      <c r="AO283" s="6"/>
      <c r="AP283" s="6"/>
      <c r="AQ283" s="6"/>
      <c r="AR283" s="6"/>
      <c r="AS283" s="6"/>
      <c r="AT283" s="6"/>
      <c r="AU283" s="6"/>
    </row>
    <row r="284" spans="1:47" ht="18" customHeight="1" x14ac:dyDescent="0.2">
      <c r="A284" s="15"/>
      <c r="B284" s="15"/>
      <c r="C284" s="15"/>
      <c r="D284" s="81"/>
      <c r="E284" s="81"/>
      <c r="F284" s="66"/>
      <c r="G284" s="82"/>
      <c r="H284" s="74"/>
      <c r="I284" s="83"/>
      <c r="J284" s="83"/>
      <c r="K284" s="83"/>
      <c r="L284" s="83"/>
      <c r="M284" s="85"/>
      <c r="N284" s="74"/>
      <c r="O284" s="86"/>
      <c r="P284" s="86"/>
      <c r="Q284" s="86"/>
      <c r="R284" s="86"/>
      <c r="S284" s="85"/>
      <c r="T284" s="74"/>
      <c r="U284" s="82"/>
      <c r="V284" s="74"/>
      <c r="W284" s="74"/>
      <c r="X284" s="15"/>
      <c r="Y284" s="15"/>
      <c r="Z284" s="15"/>
      <c r="AA284" s="15"/>
      <c r="AB284" s="85"/>
      <c r="AC284" s="87"/>
      <c r="AD284" s="88"/>
      <c r="AE284" s="88"/>
      <c r="AF284" s="88"/>
      <c r="AH284" s="6"/>
      <c r="AI284" s="6"/>
      <c r="AJ284" s="6"/>
      <c r="AK284" s="6"/>
      <c r="AL284" s="6"/>
      <c r="AM284" s="6"/>
      <c r="AN284" s="6"/>
      <c r="AO284" s="6"/>
      <c r="AP284" s="6"/>
      <c r="AQ284" s="6"/>
      <c r="AR284" s="6"/>
      <c r="AS284" s="6"/>
      <c r="AT284" s="6"/>
      <c r="AU284" s="6"/>
    </row>
    <row r="285" spans="1:47" ht="18" customHeight="1" x14ac:dyDescent="0.2">
      <c r="A285" s="15"/>
      <c r="B285" s="15"/>
      <c r="C285" s="15"/>
      <c r="D285" s="81"/>
      <c r="E285" s="81"/>
      <c r="F285" s="66"/>
      <c r="G285" s="82"/>
      <c r="H285" s="74"/>
      <c r="I285" s="83"/>
      <c r="J285" s="83"/>
      <c r="K285" s="83"/>
      <c r="L285" s="83"/>
      <c r="M285" s="85"/>
      <c r="N285" s="74"/>
      <c r="O285" s="86"/>
      <c r="P285" s="86"/>
      <c r="Q285" s="86"/>
      <c r="R285" s="86"/>
      <c r="S285" s="85"/>
      <c r="T285" s="74"/>
      <c r="U285" s="82"/>
      <c r="V285" s="74"/>
      <c r="W285" s="74"/>
      <c r="X285" s="15"/>
      <c r="Y285" s="15"/>
      <c r="Z285" s="15"/>
      <c r="AA285" s="15"/>
      <c r="AB285" s="85"/>
      <c r="AC285" s="87"/>
      <c r="AD285" s="88"/>
      <c r="AE285" s="88"/>
      <c r="AF285" s="88"/>
      <c r="AH285" s="6"/>
      <c r="AI285" s="6"/>
      <c r="AJ285" s="6"/>
      <c r="AK285" s="6"/>
      <c r="AL285" s="6"/>
      <c r="AM285" s="6"/>
      <c r="AN285" s="6"/>
      <c r="AO285" s="6"/>
      <c r="AP285" s="6"/>
      <c r="AQ285" s="6"/>
      <c r="AR285" s="6"/>
      <c r="AS285" s="6"/>
      <c r="AT285" s="6"/>
      <c r="AU285" s="6"/>
    </row>
    <row r="286" spans="1:47" ht="18" customHeight="1" x14ac:dyDescent="0.2">
      <c r="A286" s="15"/>
      <c r="B286" s="15"/>
      <c r="C286" s="15"/>
      <c r="D286" s="81"/>
      <c r="E286" s="81"/>
      <c r="F286" s="66"/>
      <c r="G286" s="82"/>
      <c r="H286" s="74"/>
      <c r="I286" s="83"/>
      <c r="J286" s="83"/>
      <c r="K286" s="83"/>
      <c r="L286" s="83"/>
      <c r="M286" s="85"/>
      <c r="N286" s="74"/>
      <c r="O286" s="86"/>
      <c r="P286" s="86"/>
      <c r="Q286" s="86"/>
      <c r="R286" s="86"/>
      <c r="S286" s="85"/>
      <c r="T286" s="74"/>
      <c r="U286" s="82"/>
      <c r="V286" s="74"/>
      <c r="W286" s="74"/>
      <c r="X286" s="15"/>
      <c r="Y286" s="15"/>
      <c r="Z286" s="15"/>
      <c r="AA286" s="15"/>
      <c r="AB286" s="85"/>
      <c r="AC286" s="87"/>
      <c r="AD286" s="88"/>
      <c r="AE286" s="88"/>
      <c r="AF286" s="88"/>
      <c r="AH286" s="6"/>
      <c r="AI286" s="6"/>
      <c r="AJ286" s="6"/>
      <c r="AK286" s="6"/>
      <c r="AL286" s="6"/>
      <c r="AM286" s="6"/>
      <c r="AN286" s="6"/>
      <c r="AO286" s="6"/>
      <c r="AP286" s="6"/>
      <c r="AQ286" s="6"/>
      <c r="AR286" s="6"/>
      <c r="AS286" s="6"/>
      <c r="AT286" s="6"/>
      <c r="AU286" s="6"/>
    </row>
    <row r="287" spans="1:47" ht="18" customHeight="1" x14ac:dyDescent="0.2">
      <c r="A287" s="15"/>
      <c r="B287" s="15"/>
      <c r="C287" s="15"/>
      <c r="D287" s="81"/>
      <c r="E287" s="81"/>
      <c r="F287" s="66"/>
      <c r="G287" s="82"/>
      <c r="H287" s="74"/>
      <c r="I287" s="83"/>
      <c r="J287" s="83"/>
      <c r="K287" s="83"/>
      <c r="L287" s="83"/>
      <c r="M287" s="85"/>
      <c r="N287" s="74"/>
      <c r="O287" s="86"/>
      <c r="P287" s="86"/>
      <c r="Q287" s="86"/>
      <c r="R287" s="86"/>
      <c r="S287" s="85"/>
      <c r="T287" s="74"/>
      <c r="U287" s="82"/>
      <c r="V287" s="74"/>
      <c r="W287" s="74"/>
      <c r="X287" s="15"/>
      <c r="Y287" s="15"/>
      <c r="Z287" s="15"/>
      <c r="AA287" s="15"/>
      <c r="AB287" s="85"/>
      <c r="AC287" s="87"/>
      <c r="AD287" s="88"/>
      <c r="AE287" s="88"/>
      <c r="AF287" s="88"/>
      <c r="AH287" s="6"/>
      <c r="AI287" s="6"/>
      <c r="AJ287" s="6"/>
      <c r="AK287" s="6"/>
      <c r="AL287" s="6"/>
      <c r="AM287" s="6"/>
      <c r="AN287" s="6"/>
      <c r="AO287" s="6"/>
      <c r="AP287" s="6"/>
      <c r="AQ287" s="6"/>
      <c r="AR287" s="6"/>
      <c r="AS287" s="6"/>
      <c r="AT287" s="6"/>
      <c r="AU287" s="6"/>
    </row>
    <row r="288" spans="1:47" ht="18" customHeight="1" x14ac:dyDescent="0.2">
      <c r="A288" s="15"/>
      <c r="B288" s="15"/>
      <c r="C288" s="15"/>
      <c r="D288" s="81"/>
      <c r="E288" s="81"/>
      <c r="F288" s="66"/>
      <c r="G288" s="82"/>
      <c r="H288" s="74"/>
      <c r="I288" s="83"/>
      <c r="J288" s="83"/>
      <c r="K288" s="83"/>
      <c r="L288" s="83"/>
      <c r="M288" s="85"/>
      <c r="N288" s="74"/>
      <c r="O288" s="86"/>
      <c r="P288" s="86"/>
      <c r="Q288" s="86"/>
      <c r="R288" s="86"/>
      <c r="S288" s="85"/>
      <c r="T288" s="74"/>
      <c r="U288" s="82"/>
      <c r="V288" s="74"/>
      <c r="W288" s="74"/>
      <c r="X288" s="15"/>
      <c r="Y288" s="15"/>
      <c r="Z288" s="15"/>
      <c r="AA288" s="15"/>
      <c r="AB288" s="85"/>
      <c r="AC288" s="87"/>
      <c r="AD288" s="88"/>
      <c r="AE288" s="88"/>
      <c r="AF288" s="88"/>
      <c r="AH288" s="6"/>
      <c r="AI288" s="6"/>
      <c r="AJ288" s="6"/>
      <c r="AK288" s="6"/>
      <c r="AL288" s="6"/>
      <c r="AM288" s="6"/>
      <c r="AN288" s="6"/>
      <c r="AO288" s="6"/>
      <c r="AP288" s="6"/>
      <c r="AQ288" s="6"/>
      <c r="AR288" s="6"/>
      <c r="AS288" s="6"/>
      <c r="AT288" s="6"/>
      <c r="AU288" s="6"/>
    </row>
    <row r="289" spans="1:47" ht="18" customHeight="1" x14ac:dyDescent="0.2">
      <c r="A289" s="15"/>
      <c r="B289" s="15"/>
      <c r="C289" s="15"/>
      <c r="D289" s="81"/>
      <c r="E289" s="81"/>
      <c r="F289" s="66"/>
      <c r="G289" s="82"/>
      <c r="H289" s="74"/>
      <c r="I289" s="83"/>
      <c r="J289" s="83"/>
      <c r="K289" s="83"/>
      <c r="L289" s="83"/>
      <c r="M289" s="85"/>
      <c r="N289" s="74"/>
      <c r="O289" s="86"/>
      <c r="P289" s="86"/>
      <c r="Q289" s="86"/>
      <c r="R289" s="86"/>
      <c r="S289" s="85"/>
      <c r="T289" s="74"/>
      <c r="U289" s="82"/>
      <c r="V289" s="74"/>
      <c r="W289" s="74"/>
      <c r="X289" s="15"/>
      <c r="Y289" s="15"/>
      <c r="Z289" s="15"/>
      <c r="AA289" s="15"/>
      <c r="AB289" s="85"/>
      <c r="AC289" s="87"/>
      <c r="AD289" s="88"/>
      <c r="AE289" s="88"/>
      <c r="AF289" s="88"/>
      <c r="AH289" s="6"/>
      <c r="AI289" s="6"/>
      <c r="AJ289" s="6"/>
      <c r="AK289" s="6"/>
      <c r="AL289" s="6"/>
      <c r="AM289" s="6"/>
      <c r="AN289" s="6"/>
      <c r="AO289" s="6"/>
      <c r="AP289" s="6"/>
      <c r="AQ289" s="6"/>
      <c r="AR289" s="6"/>
      <c r="AS289" s="6"/>
      <c r="AT289" s="6"/>
      <c r="AU289" s="6"/>
    </row>
    <row r="290" spans="1:47" ht="18" customHeight="1" x14ac:dyDescent="0.2">
      <c r="A290" s="15"/>
      <c r="B290" s="15"/>
      <c r="C290" s="15"/>
      <c r="D290" s="81"/>
      <c r="E290" s="81"/>
      <c r="F290" s="66"/>
      <c r="G290" s="82"/>
      <c r="H290" s="74"/>
      <c r="I290" s="83"/>
      <c r="J290" s="83"/>
      <c r="K290" s="83"/>
      <c r="L290" s="83"/>
      <c r="M290" s="85"/>
      <c r="N290" s="74"/>
      <c r="O290" s="86"/>
      <c r="P290" s="86"/>
      <c r="Q290" s="86"/>
      <c r="R290" s="86"/>
      <c r="S290" s="85"/>
      <c r="T290" s="74"/>
      <c r="U290" s="82"/>
      <c r="V290" s="74"/>
      <c r="W290" s="74"/>
      <c r="X290" s="15"/>
      <c r="Y290" s="15"/>
      <c r="Z290" s="15"/>
      <c r="AA290" s="15"/>
      <c r="AB290" s="85"/>
      <c r="AC290" s="87"/>
      <c r="AD290" s="88"/>
      <c r="AE290" s="88"/>
      <c r="AF290" s="88"/>
      <c r="AH290" s="6"/>
      <c r="AI290" s="6"/>
      <c r="AJ290" s="6"/>
      <c r="AK290" s="6"/>
      <c r="AL290" s="6"/>
      <c r="AM290" s="6"/>
      <c r="AN290" s="6"/>
      <c r="AO290" s="6"/>
      <c r="AP290" s="6"/>
      <c r="AQ290" s="6"/>
      <c r="AR290" s="6"/>
      <c r="AS290" s="6"/>
      <c r="AT290" s="6"/>
      <c r="AU290" s="6"/>
    </row>
    <row r="291" spans="1:47" ht="18" customHeight="1" x14ac:dyDescent="0.2">
      <c r="A291" s="15"/>
      <c r="B291" s="15"/>
      <c r="C291" s="15"/>
      <c r="D291" s="81"/>
      <c r="E291" s="81"/>
      <c r="F291" s="66"/>
      <c r="G291" s="82"/>
      <c r="H291" s="74"/>
      <c r="I291" s="83"/>
      <c r="J291" s="83"/>
      <c r="K291" s="83"/>
      <c r="L291" s="83"/>
      <c r="M291" s="85"/>
      <c r="N291" s="74"/>
      <c r="O291" s="86"/>
      <c r="P291" s="86"/>
      <c r="Q291" s="86"/>
      <c r="R291" s="86"/>
      <c r="S291" s="85"/>
      <c r="T291" s="74"/>
      <c r="U291" s="82"/>
      <c r="V291" s="74"/>
      <c r="W291" s="74"/>
      <c r="X291" s="15"/>
      <c r="Y291" s="15"/>
      <c r="Z291" s="15"/>
      <c r="AA291" s="15"/>
      <c r="AB291" s="85"/>
      <c r="AC291" s="87"/>
      <c r="AD291" s="88"/>
      <c r="AE291" s="88"/>
      <c r="AF291" s="88"/>
      <c r="AH291" s="6"/>
      <c r="AI291" s="6"/>
      <c r="AJ291" s="6"/>
      <c r="AK291" s="6"/>
      <c r="AL291" s="6"/>
      <c r="AM291" s="6"/>
      <c r="AN291" s="6"/>
      <c r="AO291" s="6"/>
      <c r="AP291" s="6"/>
      <c r="AQ291" s="6"/>
      <c r="AR291" s="6"/>
      <c r="AS291" s="6"/>
      <c r="AT291" s="6"/>
      <c r="AU291" s="6"/>
    </row>
    <row r="292" spans="1:47" ht="18" customHeight="1" x14ac:dyDescent="0.2">
      <c r="A292" s="15"/>
      <c r="B292" s="15"/>
      <c r="C292" s="15"/>
      <c r="D292" s="81"/>
      <c r="E292" s="81"/>
      <c r="F292" s="66"/>
      <c r="G292" s="82"/>
      <c r="H292" s="74"/>
      <c r="I292" s="83"/>
      <c r="J292" s="83"/>
      <c r="K292" s="83"/>
      <c r="L292" s="83"/>
      <c r="M292" s="85"/>
      <c r="N292" s="74"/>
      <c r="O292" s="86"/>
      <c r="P292" s="86"/>
      <c r="Q292" s="86"/>
      <c r="R292" s="86"/>
      <c r="S292" s="85"/>
      <c r="T292" s="74"/>
      <c r="U292" s="82"/>
      <c r="V292" s="74"/>
      <c r="W292" s="74"/>
      <c r="X292" s="15"/>
      <c r="Y292" s="15"/>
      <c r="Z292" s="15"/>
      <c r="AA292" s="15"/>
      <c r="AB292" s="85"/>
      <c r="AC292" s="87"/>
      <c r="AD292" s="88"/>
      <c r="AE292" s="88"/>
      <c r="AF292" s="88"/>
      <c r="AH292" s="6"/>
      <c r="AI292" s="6"/>
      <c r="AJ292" s="6"/>
      <c r="AK292" s="6"/>
      <c r="AL292" s="6"/>
      <c r="AM292" s="6"/>
      <c r="AN292" s="6"/>
      <c r="AO292" s="6"/>
      <c r="AP292" s="6"/>
      <c r="AQ292" s="6"/>
      <c r="AR292" s="6"/>
      <c r="AS292" s="6"/>
      <c r="AT292" s="6"/>
      <c r="AU292" s="6"/>
    </row>
    <row r="293" spans="1:47" ht="18" customHeight="1" x14ac:dyDescent="0.2">
      <c r="A293" s="15"/>
      <c r="B293" s="15"/>
      <c r="C293" s="15"/>
      <c r="D293" s="81"/>
      <c r="E293" s="81"/>
      <c r="F293" s="66"/>
      <c r="G293" s="82"/>
      <c r="H293" s="74"/>
      <c r="I293" s="83"/>
      <c r="J293" s="83"/>
      <c r="K293" s="83"/>
      <c r="L293" s="83"/>
      <c r="M293" s="85"/>
      <c r="N293" s="74"/>
      <c r="O293" s="86"/>
      <c r="P293" s="86"/>
      <c r="Q293" s="86"/>
      <c r="R293" s="86"/>
      <c r="S293" s="85"/>
      <c r="T293" s="74"/>
      <c r="U293" s="82"/>
      <c r="V293" s="74"/>
      <c r="W293" s="74"/>
      <c r="X293" s="15"/>
      <c r="Y293" s="15"/>
      <c r="Z293" s="15"/>
      <c r="AA293" s="15"/>
      <c r="AB293" s="85"/>
      <c r="AC293" s="87"/>
      <c r="AD293" s="88"/>
      <c r="AE293" s="88"/>
      <c r="AF293" s="88"/>
      <c r="AH293" s="6"/>
      <c r="AI293" s="6"/>
      <c r="AJ293" s="6"/>
      <c r="AK293" s="6"/>
      <c r="AL293" s="6"/>
      <c r="AM293" s="6"/>
      <c r="AN293" s="6"/>
      <c r="AO293" s="6"/>
      <c r="AP293" s="6"/>
      <c r="AQ293" s="6"/>
      <c r="AR293" s="6"/>
      <c r="AS293" s="6"/>
      <c r="AT293" s="6"/>
      <c r="AU293" s="6"/>
    </row>
    <row r="294" spans="1:47" ht="18" customHeight="1" x14ac:dyDescent="0.2">
      <c r="A294" s="15"/>
      <c r="B294" s="15"/>
      <c r="C294" s="15"/>
      <c r="D294" s="81"/>
      <c r="E294" s="81"/>
      <c r="F294" s="66"/>
      <c r="G294" s="82"/>
      <c r="H294" s="74"/>
      <c r="I294" s="83"/>
      <c r="J294" s="83"/>
      <c r="K294" s="83"/>
      <c r="L294" s="83"/>
      <c r="M294" s="85"/>
      <c r="N294" s="74"/>
      <c r="O294" s="86"/>
      <c r="P294" s="86"/>
      <c r="Q294" s="86"/>
      <c r="R294" s="86"/>
      <c r="S294" s="85"/>
      <c r="T294" s="74"/>
      <c r="U294" s="82"/>
      <c r="V294" s="74"/>
      <c r="W294" s="74"/>
      <c r="X294" s="15"/>
      <c r="Y294" s="15"/>
      <c r="Z294" s="15"/>
      <c r="AA294" s="15"/>
      <c r="AB294" s="85"/>
      <c r="AC294" s="87"/>
      <c r="AD294" s="88"/>
      <c r="AE294" s="88"/>
      <c r="AF294" s="88"/>
      <c r="AH294" s="6"/>
      <c r="AI294" s="6"/>
      <c r="AJ294" s="6"/>
      <c r="AK294" s="6"/>
      <c r="AL294" s="6"/>
      <c r="AM294" s="6"/>
      <c r="AN294" s="6"/>
      <c r="AO294" s="6"/>
      <c r="AP294" s="6"/>
      <c r="AQ294" s="6"/>
      <c r="AR294" s="6"/>
      <c r="AS294" s="6"/>
      <c r="AT294" s="6"/>
      <c r="AU294" s="6"/>
    </row>
    <row r="295" spans="1:47" ht="18" customHeight="1" x14ac:dyDescent="0.2">
      <c r="A295" s="15"/>
      <c r="B295" s="15"/>
      <c r="C295" s="15"/>
      <c r="D295" s="81"/>
      <c r="E295" s="81"/>
      <c r="F295" s="66"/>
      <c r="G295" s="82"/>
      <c r="H295" s="74"/>
      <c r="I295" s="83"/>
      <c r="J295" s="83"/>
      <c r="K295" s="83"/>
      <c r="L295" s="83"/>
      <c r="M295" s="85"/>
      <c r="N295" s="74"/>
      <c r="O295" s="86"/>
      <c r="P295" s="86"/>
      <c r="Q295" s="86"/>
      <c r="R295" s="86"/>
      <c r="S295" s="85"/>
      <c r="T295" s="74"/>
      <c r="U295" s="82"/>
      <c r="V295" s="74"/>
      <c r="W295" s="74"/>
      <c r="X295" s="15"/>
      <c r="Y295" s="15"/>
      <c r="Z295" s="15"/>
      <c r="AA295" s="15"/>
      <c r="AB295" s="85"/>
      <c r="AC295" s="87"/>
      <c r="AD295" s="88"/>
      <c r="AE295" s="88"/>
      <c r="AF295" s="88"/>
      <c r="AH295" s="6"/>
      <c r="AI295" s="6"/>
      <c r="AJ295" s="6"/>
      <c r="AK295" s="6"/>
      <c r="AL295" s="6"/>
      <c r="AM295" s="6"/>
      <c r="AN295" s="6"/>
      <c r="AO295" s="6"/>
      <c r="AP295" s="6"/>
      <c r="AQ295" s="6"/>
      <c r="AR295" s="6"/>
      <c r="AS295" s="6"/>
      <c r="AT295" s="6"/>
      <c r="AU295" s="6"/>
    </row>
    <row r="296" spans="1:47" ht="18" customHeight="1" x14ac:dyDescent="0.2">
      <c r="A296" s="15"/>
      <c r="B296" s="15"/>
      <c r="C296" s="15"/>
      <c r="D296" s="81"/>
      <c r="E296" s="81"/>
      <c r="F296" s="66"/>
      <c r="G296" s="82"/>
      <c r="H296" s="74"/>
      <c r="I296" s="83"/>
      <c r="J296" s="83"/>
      <c r="K296" s="83"/>
      <c r="L296" s="83"/>
      <c r="M296" s="85"/>
      <c r="N296" s="74"/>
      <c r="O296" s="86"/>
      <c r="P296" s="86"/>
      <c r="Q296" s="86"/>
      <c r="R296" s="86"/>
      <c r="S296" s="85"/>
      <c r="T296" s="74"/>
      <c r="U296" s="82"/>
      <c r="V296" s="74"/>
      <c r="W296" s="74"/>
      <c r="X296" s="15"/>
      <c r="Y296" s="15"/>
      <c r="Z296" s="15"/>
      <c r="AA296" s="15"/>
      <c r="AB296" s="85"/>
      <c r="AC296" s="87"/>
      <c r="AD296" s="88"/>
      <c r="AE296" s="88"/>
      <c r="AF296" s="88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  <c r="AS296" s="6"/>
      <c r="AT296" s="6"/>
      <c r="AU296" s="6"/>
    </row>
    <row r="297" spans="1:47" ht="18" customHeight="1" x14ac:dyDescent="0.2">
      <c r="A297" s="15"/>
      <c r="B297" s="15"/>
      <c r="C297" s="15"/>
      <c r="D297" s="81"/>
      <c r="E297" s="81"/>
      <c r="F297" s="66"/>
      <c r="G297" s="82"/>
      <c r="H297" s="74"/>
      <c r="I297" s="83"/>
      <c r="J297" s="83"/>
      <c r="K297" s="83"/>
      <c r="L297" s="83"/>
      <c r="M297" s="85"/>
      <c r="N297" s="74"/>
      <c r="O297" s="86"/>
      <c r="P297" s="86"/>
      <c r="Q297" s="86"/>
      <c r="R297" s="86"/>
      <c r="S297" s="85"/>
      <c r="T297" s="74"/>
      <c r="U297" s="82"/>
      <c r="V297" s="74"/>
      <c r="W297" s="74"/>
      <c r="X297" s="15"/>
      <c r="Y297" s="15"/>
      <c r="Z297" s="15"/>
      <c r="AA297" s="15"/>
      <c r="AB297" s="85"/>
      <c r="AC297" s="87"/>
      <c r="AD297" s="88"/>
      <c r="AE297" s="88"/>
      <c r="AF297" s="88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  <c r="AS297" s="6"/>
      <c r="AT297" s="6"/>
      <c r="AU297" s="6"/>
    </row>
    <row r="298" spans="1:47" ht="18" customHeight="1" x14ac:dyDescent="0.2">
      <c r="A298" s="15"/>
      <c r="B298" s="15"/>
      <c r="C298" s="15"/>
      <c r="D298" s="81"/>
      <c r="E298" s="81"/>
      <c r="F298" s="66"/>
      <c r="G298" s="82"/>
      <c r="H298" s="74"/>
      <c r="I298" s="83"/>
      <c r="J298" s="83"/>
      <c r="K298" s="83"/>
      <c r="L298" s="83"/>
      <c r="M298" s="85"/>
      <c r="N298" s="74"/>
      <c r="O298" s="86"/>
      <c r="P298" s="86"/>
      <c r="Q298" s="86"/>
      <c r="R298" s="86"/>
      <c r="S298" s="85"/>
      <c r="T298" s="74"/>
      <c r="U298" s="82"/>
      <c r="V298" s="74"/>
      <c r="W298" s="74"/>
      <c r="X298" s="15"/>
      <c r="Y298" s="15"/>
      <c r="Z298" s="15"/>
      <c r="AA298" s="15"/>
      <c r="AB298" s="85"/>
      <c r="AC298" s="87"/>
      <c r="AD298" s="88"/>
      <c r="AE298" s="88"/>
      <c r="AF298" s="88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  <c r="AS298" s="6"/>
      <c r="AT298" s="6"/>
      <c r="AU298" s="6"/>
    </row>
    <row r="299" spans="1:47" ht="18" customHeight="1" x14ac:dyDescent="0.2">
      <c r="A299" s="15"/>
      <c r="B299" s="15"/>
      <c r="C299" s="15"/>
      <c r="D299" s="81"/>
      <c r="E299" s="81"/>
      <c r="F299" s="66"/>
      <c r="G299" s="82"/>
      <c r="H299" s="74"/>
      <c r="I299" s="83"/>
      <c r="J299" s="83"/>
      <c r="K299" s="83"/>
      <c r="L299" s="83"/>
      <c r="M299" s="85"/>
      <c r="N299" s="74"/>
      <c r="O299" s="86"/>
      <c r="P299" s="86"/>
      <c r="Q299" s="86"/>
      <c r="R299" s="86"/>
      <c r="S299" s="85"/>
      <c r="T299" s="74"/>
      <c r="U299" s="82"/>
      <c r="V299" s="74"/>
      <c r="W299" s="74"/>
      <c r="X299" s="15"/>
      <c r="Y299" s="15"/>
      <c r="Z299" s="15"/>
      <c r="AA299" s="15"/>
      <c r="AB299" s="85"/>
      <c r="AC299" s="87"/>
      <c r="AD299" s="88"/>
      <c r="AE299" s="88"/>
      <c r="AF299" s="88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  <c r="AS299" s="6"/>
      <c r="AT299" s="6"/>
      <c r="AU299" s="6"/>
    </row>
    <row r="300" spans="1:47" ht="18" customHeight="1" x14ac:dyDescent="0.2">
      <c r="A300" s="15"/>
      <c r="B300" s="15"/>
      <c r="C300" s="15"/>
      <c r="D300" s="81"/>
      <c r="E300" s="81"/>
      <c r="F300" s="66"/>
      <c r="G300" s="82"/>
      <c r="H300" s="74"/>
      <c r="I300" s="83"/>
      <c r="J300" s="83"/>
      <c r="K300" s="83"/>
      <c r="L300" s="83"/>
      <c r="M300" s="85"/>
      <c r="N300" s="74"/>
      <c r="O300" s="86"/>
      <c r="P300" s="86"/>
      <c r="Q300" s="86"/>
      <c r="R300" s="86"/>
      <c r="S300" s="85"/>
      <c r="T300" s="74"/>
      <c r="U300" s="82"/>
      <c r="V300" s="74"/>
      <c r="W300" s="74"/>
      <c r="X300" s="15"/>
      <c r="Y300" s="15"/>
      <c r="Z300" s="15"/>
      <c r="AA300" s="15"/>
      <c r="AB300" s="85"/>
      <c r="AC300" s="87"/>
      <c r="AD300" s="88"/>
      <c r="AE300" s="88"/>
      <c r="AF300" s="88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  <c r="AS300" s="6"/>
      <c r="AT300" s="6"/>
      <c r="AU300" s="6"/>
    </row>
    <row r="301" spans="1:47" ht="18" customHeight="1" x14ac:dyDescent="0.2">
      <c r="A301" s="15"/>
      <c r="B301" s="15"/>
      <c r="C301" s="15"/>
      <c r="D301" s="81"/>
      <c r="E301" s="81"/>
      <c r="F301" s="66"/>
      <c r="G301" s="82"/>
      <c r="H301" s="74"/>
      <c r="I301" s="83"/>
      <c r="J301" s="83"/>
      <c r="K301" s="83"/>
      <c r="L301" s="83"/>
      <c r="M301" s="85"/>
      <c r="N301" s="74"/>
      <c r="O301" s="86"/>
      <c r="P301" s="86"/>
      <c r="Q301" s="86"/>
      <c r="R301" s="86"/>
      <c r="S301" s="85"/>
      <c r="T301" s="74"/>
      <c r="U301" s="82"/>
      <c r="V301" s="74"/>
      <c r="W301" s="74"/>
      <c r="X301" s="15"/>
      <c r="Y301" s="15"/>
      <c r="Z301" s="15"/>
      <c r="AA301" s="15"/>
      <c r="AB301" s="85"/>
      <c r="AC301" s="87"/>
      <c r="AD301" s="88"/>
      <c r="AE301" s="88"/>
      <c r="AF301" s="88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  <c r="AS301" s="6"/>
      <c r="AT301" s="6"/>
      <c r="AU301" s="6"/>
    </row>
    <row r="302" spans="1:47" ht="18" customHeight="1" x14ac:dyDescent="0.2">
      <c r="A302" s="15"/>
      <c r="B302" s="15"/>
      <c r="C302" s="15"/>
      <c r="D302" s="81"/>
      <c r="E302" s="81"/>
      <c r="F302" s="66"/>
      <c r="G302" s="82"/>
      <c r="H302" s="74"/>
      <c r="I302" s="83"/>
      <c r="J302" s="83"/>
      <c r="K302" s="83"/>
      <c r="L302" s="83"/>
      <c r="M302" s="85"/>
      <c r="N302" s="74"/>
      <c r="O302" s="86"/>
      <c r="P302" s="86"/>
      <c r="Q302" s="86"/>
      <c r="R302" s="86"/>
      <c r="S302" s="85"/>
      <c r="T302" s="74"/>
      <c r="U302" s="82"/>
      <c r="V302" s="74"/>
      <c r="W302" s="74"/>
      <c r="X302" s="15"/>
      <c r="Y302" s="15"/>
      <c r="Z302" s="15"/>
      <c r="AA302" s="15"/>
      <c r="AB302" s="85"/>
      <c r="AC302" s="87"/>
      <c r="AD302" s="88"/>
      <c r="AE302" s="88"/>
      <c r="AF302" s="88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  <c r="AS302" s="6"/>
      <c r="AT302" s="6"/>
      <c r="AU302" s="6"/>
    </row>
    <row r="303" spans="1:47" ht="18" customHeight="1" x14ac:dyDescent="0.2">
      <c r="A303" s="15"/>
      <c r="B303" s="15"/>
      <c r="C303" s="15"/>
      <c r="D303" s="81"/>
      <c r="E303" s="81"/>
      <c r="F303" s="66"/>
      <c r="G303" s="82"/>
      <c r="H303" s="74"/>
      <c r="I303" s="83"/>
      <c r="J303" s="83"/>
      <c r="K303" s="83"/>
      <c r="L303" s="83"/>
      <c r="M303" s="85"/>
      <c r="N303" s="74"/>
      <c r="O303" s="86"/>
      <c r="P303" s="86"/>
      <c r="Q303" s="86"/>
      <c r="R303" s="86"/>
      <c r="S303" s="85"/>
      <c r="T303" s="74"/>
      <c r="U303" s="82"/>
      <c r="V303" s="74"/>
      <c r="W303" s="74"/>
      <c r="X303" s="15"/>
      <c r="Y303" s="15"/>
      <c r="Z303" s="15"/>
      <c r="AA303" s="15"/>
      <c r="AB303" s="85"/>
      <c r="AC303" s="87"/>
      <c r="AD303" s="88"/>
      <c r="AE303" s="88"/>
      <c r="AF303" s="88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  <c r="AS303" s="6"/>
      <c r="AT303" s="6"/>
      <c r="AU303" s="6"/>
    </row>
    <row r="304" spans="1:47" ht="18" customHeight="1" x14ac:dyDescent="0.2">
      <c r="A304" s="15"/>
      <c r="B304" s="15"/>
      <c r="C304" s="15"/>
      <c r="D304" s="81"/>
      <c r="E304" s="81"/>
      <c r="F304" s="66"/>
      <c r="G304" s="82"/>
      <c r="H304" s="74"/>
      <c r="I304" s="83"/>
      <c r="J304" s="83"/>
      <c r="K304" s="83"/>
      <c r="L304" s="83"/>
      <c r="M304" s="85"/>
      <c r="N304" s="74"/>
      <c r="O304" s="86"/>
      <c r="P304" s="86"/>
      <c r="Q304" s="86"/>
      <c r="R304" s="86"/>
      <c r="S304" s="85"/>
      <c r="T304" s="74"/>
      <c r="U304" s="82"/>
      <c r="V304" s="74"/>
      <c r="W304" s="74"/>
      <c r="X304" s="15"/>
      <c r="Y304" s="15"/>
      <c r="Z304" s="15"/>
      <c r="AA304" s="15"/>
      <c r="AB304" s="85"/>
      <c r="AC304" s="87"/>
      <c r="AD304" s="88"/>
      <c r="AE304" s="88"/>
      <c r="AF304" s="88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  <c r="AS304" s="6"/>
      <c r="AT304" s="6"/>
      <c r="AU304" s="6"/>
    </row>
    <row r="305" spans="1:47" ht="18" customHeight="1" x14ac:dyDescent="0.2">
      <c r="A305" s="15"/>
      <c r="B305" s="15"/>
      <c r="C305" s="15"/>
      <c r="D305" s="81"/>
      <c r="E305" s="81"/>
      <c r="F305" s="66"/>
      <c r="G305" s="82"/>
      <c r="H305" s="74"/>
      <c r="I305" s="83"/>
      <c r="J305" s="83"/>
      <c r="K305" s="83"/>
      <c r="L305" s="83"/>
      <c r="M305" s="85"/>
      <c r="N305" s="74"/>
      <c r="O305" s="86"/>
      <c r="P305" s="86"/>
      <c r="Q305" s="86"/>
      <c r="R305" s="86"/>
      <c r="S305" s="85"/>
      <c r="T305" s="74"/>
      <c r="U305" s="82"/>
      <c r="V305" s="74"/>
      <c r="W305" s="74"/>
      <c r="X305" s="15"/>
      <c r="Y305" s="15"/>
      <c r="Z305" s="15"/>
      <c r="AA305" s="15"/>
      <c r="AB305" s="85"/>
      <c r="AC305" s="87"/>
      <c r="AD305" s="88"/>
      <c r="AE305" s="88"/>
      <c r="AF305" s="88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  <c r="AS305" s="6"/>
      <c r="AT305" s="6"/>
      <c r="AU305" s="6"/>
    </row>
    <row r="306" spans="1:47" ht="18" customHeight="1" x14ac:dyDescent="0.2">
      <c r="A306" s="15"/>
      <c r="B306" s="15"/>
      <c r="C306" s="15"/>
      <c r="D306" s="81"/>
      <c r="E306" s="81"/>
      <c r="F306" s="66"/>
      <c r="G306" s="82"/>
      <c r="H306" s="74"/>
      <c r="I306" s="83"/>
      <c r="J306" s="83"/>
      <c r="K306" s="83"/>
      <c r="L306" s="83"/>
      <c r="M306" s="85"/>
      <c r="N306" s="74"/>
      <c r="O306" s="86"/>
      <c r="P306" s="86"/>
      <c r="Q306" s="86"/>
      <c r="R306" s="86"/>
      <c r="S306" s="85"/>
      <c r="T306" s="74"/>
      <c r="U306" s="82"/>
      <c r="V306" s="74"/>
      <c r="W306" s="74"/>
      <c r="X306" s="15"/>
      <c r="Y306" s="15"/>
      <c r="Z306" s="15"/>
      <c r="AA306" s="15"/>
      <c r="AB306" s="85"/>
      <c r="AC306" s="87"/>
      <c r="AD306" s="88"/>
      <c r="AE306" s="88"/>
      <c r="AF306" s="88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  <c r="AS306" s="6"/>
      <c r="AT306" s="6"/>
      <c r="AU306" s="6"/>
    </row>
    <row r="307" spans="1:47" ht="18" customHeight="1" x14ac:dyDescent="0.2">
      <c r="A307" s="15"/>
      <c r="B307" s="15"/>
      <c r="C307" s="15"/>
      <c r="D307" s="81"/>
      <c r="E307" s="81"/>
      <c r="F307" s="66"/>
      <c r="G307" s="82"/>
      <c r="H307" s="74"/>
      <c r="I307" s="83"/>
      <c r="J307" s="83"/>
      <c r="K307" s="83"/>
      <c r="L307" s="83"/>
      <c r="M307" s="85"/>
      <c r="N307" s="74"/>
      <c r="O307" s="86"/>
      <c r="P307" s="86"/>
      <c r="Q307" s="86"/>
      <c r="R307" s="86"/>
      <c r="S307" s="85"/>
      <c r="T307" s="74"/>
      <c r="U307" s="82"/>
      <c r="V307" s="74"/>
      <c r="W307" s="74"/>
      <c r="X307" s="15"/>
      <c r="Y307" s="15"/>
      <c r="Z307" s="15"/>
      <c r="AA307" s="15"/>
      <c r="AB307" s="85"/>
      <c r="AC307" s="87"/>
      <c r="AD307" s="88"/>
      <c r="AE307" s="88"/>
      <c r="AF307" s="88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  <c r="AS307" s="6"/>
      <c r="AT307" s="6"/>
      <c r="AU307" s="6"/>
    </row>
    <row r="308" spans="1:47" ht="18" customHeight="1" x14ac:dyDescent="0.2">
      <c r="A308" s="15"/>
      <c r="B308" s="15"/>
      <c r="C308" s="15"/>
      <c r="D308" s="81"/>
      <c r="E308" s="81"/>
      <c r="F308" s="66"/>
      <c r="G308" s="82"/>
      <c r="H308" s="74"/>
      <c r="I308" s="83"/>
      <c r="J308" s="83"/>
      <c r="K308" s="83"/>
      <c r="L308" s="83"/>
      <c r="M308" s="85"/>
      <c r="N308" s="74"/>
      <c r="O308" s="86"/>
      <c r="P308" s="86"/>
      <c r="Q308" s="86"/>
      <c r="R308" s="86"/>
      <c r="S308" s="85"/>
      <c r="T308" s="74"/>
      <c r="U308" s="82"/>
      <c r="V308" s="74"/>
      <c r="W308" s="74"/>
      <c r="X308" s="15"/>
      <c r="Y308" s="15"/>
      <c r="Z308" s="15"/>
      <c r="AA308" s="15"/>
      <c r="AB308" s="85"/>
      <c r="AC308" s="87"/>
      <c r="AD308" s="88"/>
      <c r="AE308" s="88"/>
      <c r="AF308" s="88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  <c r="AS308" s="6"/>
      <c r="AT308" s="6"/>
      <c r="AU308" s="6"/>
    </row>
    <row r="309" spans="1:47" ht="18" customHeight="1" x14ac:dyDescent="0.2">
      <c r="A309" s="15"/>
      <c r="B309" s="15"/>
      <c r="C309" s="15"/>
      <c r="D309" s="81"/>
      <c r="E309" s="81"/>
      <c r="F309" s="66"/>
      <c r="G309" s="82"/>
      <c r="H309" s="74"/>
      <c r="I309" s="83"/>
      <c r="J309" s="83"/>
      <c r="K309" s="83"/>
      <c r="L309" s="83"/>
      <c r="M309" s="85"/>
      <c r="N309" s="74"/>
      <c r="O309" s="86"/>
      <c r="P309" s="86"/>
      <c r="Q309" s="86"/>
      <c r="R309" s="86"/>
      <c r="S309" s="85"/>
      <c r="T309" s="74"/>
      <c r="U309" s="82"/>
      <c r="V309" s="74"/>
      <c r="W309" s="74"/>
      <c r="X309" s="15"/>
      <c r="Y309" s="15"/>
      <c r="Z309" s="15"/>
      <c r="AA309" s="15"/>
      <c r="AB309" s="85"/>
      <c r="AC309" s="87"/>
      <c r="AD309" s="88"/>
      <c r="AE309" s="88"/>
      <c r="AF309" s="88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  <c r="AS309" s="6"/>
      <c r="AT309" s="6"/>
      <c r="AU309" s="6"/>
    </row>
    <row r="310" spans="1:47" ht="18" customHeight="1" x14ac:dyDescent="0.2">
      <c r="A310" s="15"/>
      <c r="B310" s="15"/>
      <c r="C310" s="15"/>
      <c r="D310" s="81"/>
      <c r="E310" s="81"/>
      <c r="F310" s="66"/>
      <c r="G310" s="82"/>
      <c r="H310" s="74"/>
      <c r="I310" s="83"/>
      <c r="J310" s="83"/>
      <c r="K310" s="83"/>
      <c r="L310" s="83"/>
      <c r="M310" s="85"/>
      <c r="N310" s="74"/>
      <c r="O310" s="86"/>
      <c r="P310" s="86"/>
      <c r="Q310" s="86"/>
      <c r="R310" s="86"/>
      <c r="S310" s="85"/>
      <c r="T310" s="74"/>
      <c r="U310" s="82"/>
      <c r="V310" s="74"/>
      <c r="W310" s="74"/>
      <c r="X310" s="15"/>
      <c r="Y310" s="15"/>
      <c r="Z310" s="15"/>
      <c r="AA310" s="15"/>
      <c r="AB310" s="85"/>
      <c r="AC310" s="87"/>
      <c r="AD310" s="88"/>
      <c r="AE310" s="88"/>
      <c r="AF310" s="88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  <c r="AS310" s="6"/>
      <c r="AT310" s="6"/>
      <c r="AU310" s="6"/>
    </row>
    <row r="311" spans="1:47" ht="18" customHeight="1" x14ac:dyDescent="0.2">
      <c r="A311" s="15"/>
      <c r="B311" s="15"/>
      <c r="C311" s="15"/>
      <c r="D311" s="81"/>
      <c r="E311" s="81"/>
      <c r="F311" s="66"/>
      <c r="G311" s="82"/>
      <c r="H311" s="74"/>
      <c r="I311" s="83"/>
      <c r="J311" s="83"/>
      <c r="K311" s="83"/>
      <c r="L311" s="83"/>
      <c r="M311" s="85"/>
      <c r="N311" s="74"/>
      <c r="O311" s="86"/>
      <c r="P311" s="86"/>
      <c r="Q311" s="86"/>
      <c r="R311" s="86"/>
      <c r="S311" s="85"/>
      <c r="T311" s="74"/>
      <c r="U311" s="82"/>
      <c r="V311" s="74"/>
      <c r="W311" s="74"/>
      <c r="X311" s="15"/>
      <c r="Y311" s="15"/>
      <c r="Z311" s="15"/>
      <c r="AA311" s="15"/>
      <c r="AB311" s="85"/>
      <c r="AC311" s="87"/>
      <c r="AD311" s="88"/>
      <c r="AE311" s="88"/>
      <c r="AF311" s="88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  <c r="AS311" s="6"/>
      <c r="AT311" s="6"/>
      <c r="AU311" s="6"/>
    </row>
    <row r="312" spans="1:47" ht="18" customHeight="1" x14ac:dyDescent="0.2">
      <c r="A312" s="15"/>
      <c r="B312" s="15"/>
      <c r="C312" s="15"/>
      <c r="D312" s="81"/>
      <c r="E312" s="81"/>
      <c r="F312" s="66"/>
      <c r="G312" s="82"/>
      <c r="H312" s="74"/>
      <c r="I312" s="83"/>
      <c r="J312" s="83"/>
      <c r="K312" s="83"/>
      <c r="L312" s="83"/>
      <c r="M312" s="85"/>
      <c r="N312" s="74"/>
      <c r="O312" s="86"/>
      <c r="P312" s="86"/>
      <c r="Q312" s="86"/>
      <c r="R312" s="86"/>
      <c r="S312" s="85"/>
      <c r="T312" s="74"/>
      <c r="U312" s="82"/>
      <c r="V312" s="74"/>
      <c r="W312" s="74"/>
      <c r="X312" s="15"/>
      <c r="Y312" s="15"/>
      <c r="Z312" s="15"/>
      <c r="AA312" s="15"/>
      <c r="AB312" s="85"/>
      <c r="AC312" s="87"/>
      <c r="AD312" s="88"/>
      <c r="AE312" s="88"/>
      <c r="AF312" s="88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  <c r="AS312" s="6"/>
      <c r="AT312" s="6"/>
      <c r="AU312" s="6"/>
    </row>
    <row r="313" spans="1:47" ht="18" customHeight="1" x14ac:dyDescent="0.2">
      <c r="A313" s="15"/>
      <c r="B313" s="15"/>
      <c r="C313" s="15"/>
      <c r="D313" s="81"/>
      <c r="E313" s="81"/>
      <c r="F313" s="66"/>
      <c r="G313" s="82"/>
      <c r="H313" s="74"/>
      <c r="I313" s="83"/>
      <c r="J313" s="83"/>
      <c r="K313" s="83"/>
      <c r="L313" s="83"/>
      <c r="M313" s="85"/>
      <c r="N313" s="74"/>
      <c r="O313" s="86"/>
      <c r="P313" s="86"/>
      <c r="Q313" s="86"/>
      <c r="R313" s="86"/>
      <c r="S313" s="85"/>
      <c r="T313" s="74"/>
      <c r="U313" s="82"/>
      <c r="V313" s="74"/>
      <c r="W313" s="74"/>
      <c r="X313" s="15"/>
      <c r="Y313" s="15"/>
      <c r="Z313" s="15"/>
      <c r="AA313" s="15"/>
      <c r="AB313" s="85"/>
      <c r="AC313" s="87"/>
      <c r="AD313" s="88"/>
      <c r="AE313" s="88"/>
      <c r="AF313" s="88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  <c r="AS313" s="6"/>
      <c r="AT313" s="6"/>
      <c r="AU313" s="6"/>
    </row>
    <row r="314" spans="1:47" ht="18" customHeight="1" x14ac:dyDescent="0.2">
      <c r="A314" s="15"/>
      <c r="B314" s="15"/>
      <c r="C314" s="15"/>
      <c r="D314" s="81"/>
      <c r="E314" s="81"/>
      <c r="F314" s="66"/>
      <c r="G314" s="82"/>
      <c r="H314" s="74"/>
      <c r="I314" s="83"/>
      <c r="J314" s="83"/>
      <c r="K314" s="83"/>
      <c r="L314" s="83"/>
      <c r="M314" s="85"/>
      <c r="N314" s="74"/>
      <c r="O314" s="86"/>
      <c r="P314" s="86"/>
      <c r="Q314" s="86"/>
      <c r="R314" s="86"/>
      <c r="S314" s="85"/>
      <c r="T314" s="74"/>
      <c r="U314" s="82"/>
      <c r="V314" s="74"/>
      <c r="W314" s="74"/>
      <c r="X314" s="15"/>
      <c r="Y314" s="15"/>
      <c r="Z314" s="15"/>
      <c r="AA314" s="15"/>
      <c r="AB314" s="85"/>
      <c r="AC314" s="87"/>
      <c r="AD314" s="88"/>
      <c r="AE314" s="88"/>
      <c r="AF314" s="88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  <c r="AS314" s="6"/>
      <c r="AT314" s="6"/>
      <c r="AU314" s="6"/>
    </row>
    <row r="315" spans="1:47" ht="18" customHeight="1" x14ac:dyDescent="0.2">
      <c r="A315" s="15"/>
      <c r="B315" s="15"/>
      <c r="C315" s="15"/>
      <c r="D315" s="81"/>
      <c r="E315" s="81"/>
      <c r="F315" s="66"/>
      <c r="G315" s="82"/>
      <c r="H315" s="74"/>
      <c r="I315" s="83"/>
      <c r="J315" s="83"/>
      <c r="K315" s="83"/>
      <c r="L315" s="83"/>
      <c r="M315" s="85"/>
      <c r="N315" s="74"/>
      <c r="O315" s="86"/>
      <c r="P315" s="86"/>
      <c r="Q315" s="86"/>
      <c r="R315" s="86"/>
      <c r="S315" s="85"/>
      <c r="T315" s="74"/>
      <c r="U315" s="82"/>
      <c r="V315" s="74"/>
      <c r="W315" s="74"/>
      <c r="X315" s="15"/>
      <c r="Y315" s="15"/>
      <c r="Z315" s="15"/>
      <c r="AA315" s="15"/>
      <c r="AB315" s="85"/>
      <c r="AC315" s="87"/>
      <c r="AD315" s="88"/>
      <c r="AE315" s="88"/>
      <c r="AF315" s="88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  <c r="AS315" s="6"/>
      <c r="AT315" s="6"/>
      <c r="AU315" s="6"/>
    </row>
    <row r="316" spans="1:47" ht="18" customHeight="1" x14ac:dyDescent="0.2">
      <c r="A316" s="15"/>
      <c r="B316" s="15"/>
      <c r="C316" s="15"/>
      <c r="D316" s="81"/>
      <c r="E316" s="81"/>
      <c r="F316" s="66"/>
      <c r="G316" s="82"/>
      <c r="H316" s="74"/>
      <c r="I316" s="83"/>
      <c r="J316" s="83"/>
      <c r="K316" s="83"/>
      <c r="L316" s="83"/>
      <c r="M316" s="85"/>
      <c r="N316" s="74"/>
      <c r="O316" s="86"/>
      <c r="P316" s="86"/>
      <c r="Q316" s="86"/>
      <c r="R316" s="86"/>
      <c r="S316" s="85"/>
      <c r="T316" s="74"/>
      <c r="U316" s="82"/>
      <c r="V316" s="74"/>
      <c r="W316" s="74"/>
      <c r="X316" s="15"/>
      <c r="Y316" s="15"/>
      <c r="Z316" s="15"/>
      <c r="AA316" s="15"/>
      <c r="AB316" s="85"/>
      <c r="AC316" s="87"/>
      <c r="AD316" s="88"/>
      <c r="AE316" s="88"/>
      <c r="AF316" s="88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  <c r="AS316" s="6"/>
      <c r="AT316" s="6"/>
      <c r="AU316" s="6"/>
    </row>
    <row r="317" spans="1:47" ht="18" customHeight="1" x14ac:dyDescent="0.2">
      <c r="A317" s="15"/>
      <c r="B317" s="15"/>
      <c r="C317" s="15"/>
      <c r="D317" s="81"/>
      <c r="E317" s="81"/>
      <c r="F317" s="66"/>
      <c r="G317" s="82"/>
      <c r="H317" s="74"/>
      <c r="I317" s="83"/>
      <c r="J317" s="83"/>
      <c r="K317" s="83"/>
      <c r="L317" s="83"/>
      <c r="M317" s="85"/>
      <c r="N317" s="74"/>
      <c r="O317" s="86"/>
      <c r="P317" s="86"/>
      <c r="Q317" s="86"/>
      <c r="R317" s="86"/>
      <c r="S317" s="85"/>
      <c r="T317" s="74"/>
      <c r="U317" s="82"/>
      <c r="V317" s="74"/>
      <c r="W317" s="74"/>
      <c r="X317" s="15"/>
      <c r="Y317" s="15"/>
      <c r="Z317" s="15"/>
      <c r="AA317" s="15"/>
      <c r="AB317" s="85"/>
      <c r="AC317" s="87"/>
      <c r="AD317" s="88"/>
      <c r="AE317" s="88"/>
      <c r="AF317" s="88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  <c r="AS317" s="6"/>
      <c r="AT317" s="6"/>
      <c r="AU317" s="6"/>
    </row>
    <row r="318" spans="1:47" ht="18" customHeight="1" x14ac:dyDescent="0.2">
      <c r="A318" s="15"/>
      <c r="B318" s="15"/>
      <c r="C318" s="15"/>
      <c r="D318" s="81"/>
      <c r="E318" s="81"/>
      <c r="F318" s="66"/>
      <c r="G318" s="82"/>
      <c r="H318" s="74"/>
      <c r="I318" s="83"/>
      <c r="J318" s="83"/>
      <c r="K318" s="83"/>
      <c r="L318" s="83"/>
      <c r="M318" s="85"/>
      <c r="N318" s="74"/>
      <c r="O318" s="86"/>
      <c r="P318" s="86"/>
      <c r="Q318" s="86"/>
      <c r="R318" s="86"/>
      <c r="S318" s="85"/>
      <c r="T318" s="74"/>
      <c r="U318" s="82"/>
      <c r="V318" s="74"/>
      <c r="W318" s="74"/>
      <c r="X318" s="15"/>
      <c r="Y318" s="15"/>
      <c r="Z318" s="15"/>
      <c r="AA318" s="15"/>
      <c r="AB318" s="85"/>
      <c r="AC318" s="87"/>
      <c r="AD318" s="88"/>
      <c r="AE318" s="88"/>
      <c r="AF318" s="88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  <c r="AS318" s="6"/>
      <c r="AT318" s="6"/>
      <c r="AU318" s="6"/>
    </row>
    <row r="319" spans="1:47" ht="18" customHeight="1" x14ac:dyDescent="0.2">
      <c r="A319" s="15"/>
      <c r="B319" s="15"/>
      <c r="C319" s="15"/>
      <c r="D319" s="81"/>
      <c r="E319" s="81"/>
      <c r="F319" s="66"/>
      <c r="G319" s="82"/>
      <c r="H319" s="74"/>
      <c r="I319" s="83"/>
      <c r="J319" s="83"/>
      <c r="K319" s="83"/>
      <c r="L319" s="83"/>
      <c r="M319" s="85"/>
      <c r="N319" s="74"/>
      <c r="O319" s="86"/>
      <c r="P319" s="86"/>
      <c r="Q319" s="86"/>
      <c r="R319" s="86"/>
      <c r="S319" s="85"/>
      <c r="T319" s="74"/>
      <c r="U319" s="82"/>
      <c r="V319" s="74"/>
      <c r="W319" s="74"/>
      <c r="X319" s="15"/>
      <c r="Y319" s="15"/>
      <c r="Z319" s="15"/>
      <c r="AA319" s="15"/>
      <c r="AB319" s="85"/>
      <c r="AC319" s="87"/>
      <c r="AD319" s="88"/>
      <c r="AE319" s="88"/>
      <c r="AF319" s="88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  <c r="AS319" s="6"/>
      <c r="AT319" s="6"/>
      <c r="AU319" s="6"/>
    </row>
    <row r="320" spans="1:47" ht="18" customHeight="1" x14ac:dyDescent="0.2">
      <c r="A320" s="15"/>
      <c r="B320" s="15"/>
      <c r="C320" s="15"/>
      <c r="D320" s="81"/>
      <c r="E320" s="81"/>
      <c r="F320" s="66"/>
      <c r="G320" s="82"/>
      <c r="H320" s="74"/>
      <c r="I320" s="83"/>
      <c r="J320" s="83"/>
      <c r="K320" s="83"/>
      <c r="L320" s="83"/>
      <c r="M320" s="85"/>
      <c r="N320" s="74"/>
      <c r="O320" s="86"/>
      <c r="P320" s="86"/>
      <c r="Q320" s="86"/>
      <c r="R320" s="86"/>
      <c r="S320" s="85"/>
      <c r="T320" s="74"/>
      <c r="U320" s="82"/>
      <c r="V320" s="74"/>
      <c r="W320" s="74"/>
      <c r="X320" s="15"/>
      <c r="Y320" s="15"/>
      <c r="Z320" s="15"/>
      <c r="AA320" s="15"/>
      <c r="AB320" s="85"/>
      <c r="AC320" s="87"/>
      <c r="AD320" s="88"/>
      <c r="AE320" s="88"/>
      <c r="AF320" s="88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  <c r="AS320" s="6"/>
      <c r="AT320" s="6"/>
      <c r="AU320" s="6"/>
    </row>
    <row r="321" spans="1:47" ht="18" customHeight="1" x14ac:dyDescent="0.2">
      <c r="A321" s="15"/>
      <c r="B321" s="15"/>
      <c r="C321" s="15"/>
      <c r="D321" s="81"/>
      <c r="E321" s="81"/>
      <c r="F321" s="66"/>
      <c r="G321" s="82"/>
      <c r="H321" s="74"/>
      <c r="I321" s="83"/>
      <c r="J321" s="83"/>
      <c r="K321" s="83"/>
      <c r="L321" s="83"/>
      <c r="M321" s="85"/>
      <c r="N321" s="74"/>
      <c r="O321" s="86"/>
      <c r="P321" s="86"/>
      <c r="Q321" s="86"/>
      <c r="R321" s="86"/>
      <c r="S321" s="85"/>
      <c r="T321" s="74"/>
      <c r="U321" s="82"/>
      <c r="V321" s="74"/>
      <c r="W321" s="74"/>
      <c r="X321" s="15"/>
      <c r="Y321" s="15"/>
      <c r="Z321" s="15"/>
      <c r="AA321" s="15"/>
      <c r="AB321" s="85"/>
      <c r="AC321" s="87"/>
      <c r="AD321" s="88"/>
      <c r="AE321" s="88"/>
      <c r="AF321" s="88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  <c r="AS321" s="6"/>
      <c r="AT321" s="6"/>
      <c r="AU321" s="6"/>
    </row>
    <row r="322" spans="1:47" ht="18" customHeight="1" x14ac:dyDescent="0.2">
      <c r="A322" s="15"/>
      <c r="B322" s="15"/>
      <c r="C322" s="15"/>
      <c r="D322" s="81"/>
      <c r="E322" s="81"/>
      <c r="F322" s="66"/>
      <c r="G322" s="82"/>
      <c r="H322" s="74"/>
      <c r="I322" s="83"/>
      <c r="J322" s="83"/>
      <c r="K322" s="83"/>
      <c r="L322" s="83"/>
      <c r="M322" s="85"/>
      <c r="N322" s="74"/>
      <c r="O322" s="86"/>
      <c r="P322" s="86"/>
      <c r="Q322" s="86"/>
      <c r="R322" s="86"/>
      <c r="S322" s="85"/>
      <c r="T322" s="74"/>
      <c r="U322" s="82"/>
      <c r="V322" s="74"/>
      <c r="W322" s="74"/>
      <c r="X322" s="15"/>
      <c r="Y322" s="15"/>
      <c r="Z322" s="15"/>
      <c r="AA322" s="15"/>
      <c r="AB322" s="85"/>
      <c r="AC322" s="87"/>
      <c r="AD322" s="88"/>
      <c r="AE322" s="88"/>
      <c r="AF322" s="88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  <c r="AS322" s="6"/>
      <c r="AT322" s="6"/>
      <c r="AU322" s="6"/>
    </row>
    <row r="323" spans="1:47" ht="18" customHeight="1" x14ac:dyDescent="0.2">
      <c r="A323" s="15"/>
      <c r="B323" s="15"/>
      <c r="C323" s="15"/>
      <c r="D323" s="81"/>
      <c r="E323" s="81"/>
      <c r="F323" s="66"/>
      <c r="G323" s="82"/>
      <c r="H323" s="74"/>
      <c r="I323" s="83"/>
      <c r="J323" s="83"/>
      <c r="K323" s="83"/>
      <c r="L323" s="83"/>
      <c r="M323" s="85"/>
      <c r="N323" s="74"/>
      <c r="O323" s="86"/>
      <c r="P323" s="86"/>
      <c r="Q323" s="86"/>
      <c r="R323" s="86"/>
      <c r="S323" s="85"/>
      <c r="T323" s="74"/>
      <c r="U323" s="82"/>
      <c r="V323" s="74"/>
      <c r="W323" s="74"/>
      <c r="X323" s="15"/>
      <c r="Y323" s="15"/>
      <c r="Z323" s="15"/>
      <c r="AA323" s="15"/>
      <c r="AB323" s="85"/>
      <c r="AC323" s="87"/>
      <c r="AD323" s="88"/>
      <c r="AE323" s="88"/>
      <c r="AF323" s="88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  <c r="AS323" s="6"/>
      <c r="AT323" s="6"/>
      <c r="AU323" s="6"/>
    </row>
    <row r="324" spans="1:47" ht="18" customHeight="1" x14ac:dyDescent="0.2">
      <c r="A324" s="15"/>
      <c r="B324" s="15"/>
      <c r="C324" s="15"/>
      <c r="D324" s="81"/>
      <c r="E324" s="81"/>
      <c r="F324" s="66"/>
      <c r="G324" s="82"/>
      <c r="H324" s="74"/>
      <c r="I324" s="83"/>
      <c r="J324" s="83"/>
      <c r="K324" s="83"/>
      <c r="L324" s="83"/>
      <c r="M324" s="85"/>
      <c r="N324" s="74"/>
      <c r="O324" s="86"/>
      <c r="P324" s="86"/>
      <c r="Q324" s="86"/>
      <c r="R324" s="86"/>
      <c r="S324" s="85"/>
      <c r="T324" s="74"/>
      <c r="U324" s="82"/>
      <c r="V324" s="74"/>
      <c r="W324" s="74"/>
      <c r="X324" s="15"/>
      <c r="Y324" s="15"/>
      <c r="Z324" s="15"/>
      <c r="AA324" s="15"/>
      <c r="AB324" s="85"/>
      <c r="AC324" s="87"/>
      <c r="AD324" s="88"/>
      <c r="AE324" s="88"/>
      <c r="AF324" s="88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  <c r="AS324" s="6"/>
      <c r="AT324" s="6"/>
      <c r="AU324" s="6"/>
    </row>
    <row r="325" spans="1:47" ht="18" customHeight="1" x14ac:dyDescent="0.2">
      <c r="A325" s="15"/>
      <c r="B325" s="15"/>
      <c r="C325" s="15"/>
      <c r="D325" s="81"/>
      <c r="E325" s="81"/>
      <c r="F325" s="66"/>
      <c r="G325" s="82"/>
      <c r="H325" s="74"/>
      <c r="I325" s="83"/>
      <c r="J325" s="83"/>
      <c r="K325" s="83"/>
      <c r="L325" s="83"/>
      <c r="M325" s="85"/>
      <c r="N325" s="74"/>
      <c r="O325" s="86"/>
      <c r="P325" s="86"/>
      <c r="Q325" s="86"/>
      <c r="R325" s="86"/>
      <c r="S325" s="85"/>
      <c r="T325" s="74"/>
      <c r="U325" s="82"/>
      <c r="V325" s="74"/>
      <c r="W325" s="74"/>
      <c r="X325" s="15"/>
      <c r="Y325" s="15"/>
      <c r="Z325" s="15"/>
      <c r="AA325" s="15"/>
      <c r="AB325" s="85"/>
      <c r="AC325" s="87"/>
      <c r="AD325" s="88"/>
      <c r="AE325" s="88"/>
      <c r="AF325" s="88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  <c r="AS325" s="6"/>
      <c r="AT325" s="6"/>
      <c r="AU325" s="6"/>
    </row>
    <row r="326" spans="1:47" ht="18" customHeight="1" x14ac:dyDescent="0.2">
      <c r="A326" s="15"/>
      <c r="B326" s="15"/>
      <c r="C326" s="15"/>
      <c r="D326" s="81"/>
      <c r="E326" s="81"/>
      <c r="F326" s="66"/>
      <c r="G326" s="82"/>
      <c r="H326" s="74"/>
      <c r="I326" s="83"/>
      <c r="J326" s="83"/>
      <c r="K326" s="83"/>
      <c r="L326" s="83"/>
      <c r="M326" s="85"/>
      <c r="N326" s="74"/>
      <c r="O326" s="86"/>
      <c r="P326" s="86"/>
      <c r="Q326" s="86"/>
      <c r="R326" s="86"/>
      <c r="S326" s="85"/>
      <c r="T326" s="74"/>
      <c r="U326" s="82"/>
      <c r="V326" s="74"/>
      <c r="W326" s="74"/>
      <c r="X326" s="15"/>
      <c r="Y326" s="15"/>
      <c r="Z326" s="15"/>
      <c r="AA326" s="15"/>
      <c r="AB326" s="85"/>
      <c r="AC326" s="87"/>
      <c r="AD326" s="88"/>
      <c r="AE326" s="88"/>
      <c r="AF326" s="88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  <c r="AS326" s="6"/>
      <c r="AT326" s="6"/>
      <c r="AU326" s="6"/>
    </row>
    <row r="327" spans="1:47" ht="18" customHeight="1" x14ac:dyDescent="0.2">
      <c r="A327" s="15"/>
      <c r="B327" s="15"/>
      <c r="C327" s="15"/>
      <c r="D327" s="81"/>
      <c r="E327" s="81"/>
      <c r="F327" s="66"/>
      <c r="G327" s="82"/>
      <c r="H327" s="74"/>
      <c r="I327" s="83"/>
      <c r="J327" s="83"/>
      <c r="K327" s="83"/>
      <c r="L327" s="83"/>
      <c r="M327" s="85"/>
      <c r="N327" s="74"/>
      <c r="O327" s="86"/>
      <c r="P327" s="86"/>
      <c r="Q327" s="86"/>
      <c r="R327" s="86"/>
      <c r="S327" s="85"/>
      <c r="T327" s="74"/>
      <c r="U327" s="82"/>
      <c r="V327" s="74"/>
      <c r="W327" s="74"/>
      <c r="X327" s="15"/>
      <c r="Y327" s="15"/>
      <c r="Z327" s="15"/>
      <c r="AA327" s="15"/>
      <c r="AB327" s="85"/>
      <c r="AC327" s="87"/>
      <c r="AD327" s="88"/>
      <c r="AE327" s="88"/>
      <c r="AF327" s="88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  <c r="AS327" s="6"/>
      <c r="AT327" s="6"/>
      <c r="AU327" s="6"/>
    </row>
    <row r="328" spans="1:47" ht="18" customHeight="1" x14ac:dyDescent="0.2">
      <c r="A328" s="15"/>
      <c r="B328" s="15"/>
      <c r="C328" s="15"/>
      <c r="D328" s="81"/>
      <c r="E328" s="81"/>
      <c r="F328" s="66"/>
      <c r="G328" s="82"/>
      <c r="H328" s="74"/>
      <c r="I328" s="83"/>
      <c r="J328" s="83"/>
      <c r="K328" s="83"/>
      <c r="L328" s="83"/>
      <c r="M328" s="85"/>
      <c r="N328" s="74"/>
      <c r="O328" s="86"/>
      <c r="P328" s="86"/>
      <c r="Q328" s="86"/>
      <c r="R328" s="86"/>
      <c r="S328" s="85"/>
      <c r="T328" s="74"/>
      <c r="U328" s="82"/>
      <c r="V328" s="74"/>
      <c r="W328" s="74"/>
      <c r="X328" s="15"/>
      <c r="Y328" s="15"/>
      <c r="Z328" s="15"/>
      <c r="AA328" s="15"/>
      <c r="AB328" s="85"/>
      <c r="AC328" s="87"/>
      <c r="AD328" s="88"/>
      <c r="AE328" s="88"/>
      <c r="AF328" s="88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  <c r="AS328" s="6"/>
      <c r="AT328" s="6"/>
      <c r="AU328" s="6"/>
    </row>
    <row r="329" spans="1:47" ht="18" customHeight="1" x14ac:dyDescent="0.2">
      <c r="A329" s="15"/>
      <c r="B329" s="15"/>
      <c r="C329" s="15"/>
      <c r="D329" s="81"/>
      <c r="E329" s="81"/>
      <c r="F329" s="66"/>
      <c r="G329" s="82"/>
      <c r="H329" s="74"/>
      <c r="I329" s="83"/>
      <c r="J329" s="83"/>
      <c r="K329" s="83"/>
      <c r="L329" s="83"/>
      <c r="M329" s="85"/>
      <c r="N329" s="74"/>
      <c r="O329" s="86"/>
      <c r="P329" s="86"/>
      <c r="Q329" s="86"/>
      <c r="R329" s="86"/>
      <c r="S329" s="85"/>
      <c r="T329" s="74"/>
      <c r="U329" s="82"/>
      <c r="V329" s="74"/>
      <c r="W329" s="74"/>
      <c r="X329" s="15"/>
      <c r="Y329" s="15"/>
      <c r="Z329" s="15"/>
      <c r="AA329" s="15"/>
      <c r="AB329" s="85"/>
      <c r="AC329" s="87"/>
      <c r="AD329" s="88"/>
      <c r="AE329" s="88"/>
      <c r="AF329" s="88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  <c r="AS329" s="6"/>
      <c r="AT329" s="6"/>
      <c r="AU329" s="6"/>
    </row>
    <row r="330" spans="1:47" ht="18" customHeight="1" x14ac:dyDescent="0.2">
      <c r="A330" s="15"/>
      <c r="B330" s="15"/>
      <c r="C330" s="15"/>
      <c r="D330" s="81"/>
      <c r="E330" s="81"/>
      <c r="F330" s="66"/>
      <c r="G330" s="82"/>
      <c r="H330" s="74"/>
      <c r="I330" s="83"/>
      <c r="J330" s="83"/>
      <c r="K330" s="83"/>
      <c r="L330" s="83"/>
      <c r="M330" s="85"/>
      <c r="N330" s="74"/>
      <c r="O330" s="86"/>
      <c r="P330" s="86"/>
      <c r="Q330" s="86"/>
      <c r="R330" s="86"/>
      <c r="S330" s="85"/>
      <c r="T330" s="74"/>
      <c r="U330" s="82"/>
      <c r="V330" s="74"/>
      <c r="W330" s="74"/>
      <c r="X330" s="15"/>
      <c r="Y330" s="15"/>
      <c r="Z330" s="15"/>
      <c r="AA330" s="15"/>
      <c r="AB330" s="85"/>
      <c r="AC330" s="87"/>
      <c r="AD330" s="88"/>
      <c r="AE330" s="88"/>
      <c r="AF330" s="88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  <c r="AS330" s="6"/>
      <c r="AT330" s="6"/>
      <c r="AU330" s="6"/>
    </row>
    <row r="331" spans="1:47" ht="18" customHeight="1" x14ac:dyDescent="0.2">
      <c r="A331" s="15"/>
      <c r="B331" s="15"/>
      <c r="C331" s="15"/>
      <c r="D331" s="81"/>
      <c r="E331" s="81"/>
      <c r="F331" s="66"/>
      <c r="G331" s="82"/>
      <c r="H331" s="74"/>
      <c r="I331" s="83"/>
      <c r="J331" s="83"/>
      <c r="K331" s="83"/>
      <c r="L331" s="83"/>
      <c r="M331" s="85"/>
      <c r="N331" s="74"/>
      <c r="O331" s="86"/>
      <c r="P331" s="86"/>
      <c r="Q331" s="86"/>
      <c r="R331" s="86"/>
      <c r="S331" s="85"/>
      <c r="T331" s="74"/>
      <c r="U331" s="82"/>
      <c r="V331" s="74"/>
      <c r="W331" s="74"/>
      <c r="X331" s="15"/>
      <c r="Y331" s="15"/>
      <c r="Z331" s="15"/>
      <c r="AA331" s="15"/>
      <c r="AB331" s="85"/>
      <c r="AC331" s="87"/>
      <c r="AD331" s="88"/>
      <c r="AE331" s="88"/>
      <c r="AF331" s="88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  <c r="AS331" s="6"/>
      <c r="AT331" s="6"/>
      <c r="AU331" s="6"/>
    </row>
    <row r="332" spans="1:47" ht="18" customHeight="1" x14ac:dyDescent="0.2">
      <c r="A332" s="15"/>
      <c r="B332" s="15"/>
      <c r="C332" s="15"/>
      <c r="D332" s="81"/>
      <c r="E332" s="81"/>
      <c r="F332" s="66"/>
      <c r="G332" s="82"/>
      <c r="H332" s="74"/>
      <c r="I332" s="83"/>
      <c r="J332" s="83"/>
      <c r="K332" s="83"/>
      <c r="L332" s="83"/>
      <c r="M332" s="85"/>
      <c r="N332" s="74"/>
      <c r="O332" s="86"/>
      <c r="P332" s="86"/>
      <c r="Q332" s="86"/>
      <c r="R332" s="86"/>
      <c r="S332" s="85"/>
      <c r="T332" s="74"/>
      <c r="U332" s="82"/>
      <c r="V332" s="74"/>
      <c r="W332" s="74"/>
      <c r="X332" s="15"/>
      <c r="Y332" s="15"/>
      <c r="Z332" s="15"/>
      <c r="AA332" s="15"/>
      <c r="AB332" s="85"/>
      <c r="AC332" s="87"/>
      <c r="AD332" s="88"/>
      <c r="AE332" s="88"/>
      <c r="AF332" s="88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  <c r="AS332" s="6"/>
      <c r="AT332" s="6"/>
      <c r="AU332" s="6"/>
    </row>
    <row r="333" spans="1:47" ht="18" customHeight="1" x14ac:dyDescent="0.2">
      <c r="A333" s="15"/>
      <c r="B333" s="15"/>
      <c r="C333" s="15"/>
      <c r="D333" s="81"/>
      <c r="E333" s="81"/>
      <c r="F333" s="66"/>
      <c r="G333" s="82"/>
      <c r="H333" s="74"/>
      <c r="I333" s="83"/>
      <c r="J333" s="83"/>
      <c r="K333" s="83"/>
      <c r="L333" s="83"/>
      <c r="M333" s="85"/>
      <c r="N333" s="74"/>
      <c r="O333" s="86"/>
      <c r="P333" s="86"/>
      <c r="Q333" s="86"/>
      <c r="R333" s="86"/>
      <c r="S333" s="85"/>
      <c r="T333" s="74"/>
      <c r="U333" s="82"/>
      <c r="V333" s="74"/>
      <c r="W333" s="74"/>
      <c r="X333" s="15"/>
      <c r="Y333" s="15"/>
      <c r="Z333" s="15"/>
      <c r="AA333" s="15"/>
      <c r="AB333" s="85"/>
      <c r="AC333" s="87"/>
      <c r="AD333" s="88"/>
      <c r="AE333" s="88"/>
      <c r="AF333" s="88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  <c r="AS333" s="6"/>
      <c r="AT333" s="6"/>
      <c r="AU333" s="6"/>
    </row>
    <row r="334" spans="1:47" ht="18" customHeight="1" x14ac:dyDescent="0.2">
      <c r="A334" s="15"/>
      <c r="B334" s="15"/>
      <c r="C334" s="15"/>
      <c r="D334" s="81"/>
      <c r="E334" s="81"/>
      <c r="F334" s="66"/>
      <c r="G334" s="82"/>
      <c r="H334" s="74"/>
      <c r="I334" s="83"/>
      <c r="J334" s="83"/>
      <c r="K334" s="83"/>
      <c r="L334" s="83"/>
      <c r="M334" s="85"/>
      <c r="N334" s="74"/>
      <c r="O334" s="86"/>
      <c r="P334" s="86"/>
      <c r="Q334" s="86"/>
      <c r="R334" s="86"/>
      <c r="S334" s="85"/>
      <c r="T334" s="74"/>
      <c r="U334" s="82"/>
      <c r="V334" s="74"/>
      <c r="W334" s="74"/>
      <c r="X334" s="15"/>
      <c r="Y334" s="15"/>
      <c r="Z334" s="15"/>
      <c r="AA334" s="15"/>
      <c r="AB334" s="85"/>
      <c r="AC334" s="87"/>
      <c r="AD334" s="88"/>
      <c r="AE334" s="88"/>
      <c r="AF334" s="88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  <c r="AS334" s="6"/>
      <c r="AT334" s="6"/>
      <c r="AU334" s="6"/>
    </row>
    <row r="335" spans="1:47" ht="18" customHeight="1" x14ac:dyDescent="0.2">
      <c r="A335" s="15"/>
      <c r="B335" s="15"/>
      <c r="C335" s="15"/>
      <c r="D335" s="81"/>
      <c r="E335" s="81"/>
      <c r="F335" s="66"/>
      <c r="G335" s="82"/>
      <c r="H335" s="74"/>
      <c r="I335" s="83"/>
      <c r="J335" s="83"/>
      <c r="K335" s="83"/>
      <c r="L335" s="83"/>
      <c r="M335" s="85"/>
      <c r="N335" s="74"/>
      <c r="O335" s="86"/>
      <c r="P335" s="86"/>
      <c r="Q335" s="86"/>
      <c r="R335" s="86"/>
      <c r="S335" s="85"/>
      <c r="T335" s="74"/>
      <c r="U335" s="82"/>
      <c r="V335" s="74"/>
      <c r="W335" s="74"/>
      <c r="X335" s="15"/>
      <c r="Y335" s="15"/>
      <c r="Z335" s="15"/>
      <c r="AA335" s="15"/>
      <c r="AB335" s="85"/>
      <c r="AC335" s="87"/>
      <c r="AD335" s="88"/>
      <c r="AE335" s="88"/>
      <c r="AF335" s="88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  <c r="AS335" s="6"/>
      <c r="AT335" s="6"/>
      <c r="AU335" s="6"/>
    </row>
    <row r="336" spans="1:47" ht="18" customHeight="1" x14ac:dyDescent="0.2">
      <c r="A336" s="15"/>
      <c r="B336" s="15"/>
      <c r="C336" s="15"/>
      <c r="D336" s="81"/>
      <c r="E336" s="81"/>
      <c r="F336" s="66"/>
      <c r="G336" s="82"/>
      <c r="H336" s="74"/>
      <c r="I336" s="83"/>
      <c r="J336" s="83"/>
      <c r="K336" s="83"/>
      <c r="L336" s="83"/>
      <c r="M336" s="85"/>
      <c r="N336" s="74"/>
      <c r="O336" s="86"/>
      <c r="P336" s="86"/>
      <c r="Q336" s="86"/>
      <c r="R336" s="86"/>
      <c r="S336" s="85"/>
      <c r="T336" s="74"/>
      <c r="U336" s="82"/>
      <c r="V336" s="74"/>
      <c r="W336" s="74"/>
      <c r="X336" s="15"/>
      <c r="Y336" s="15"/>
      <c r="Z336" s="15"/>
      <c r="AA336" s="15"/>
      <c r="AB336" s="85"/>
      <c r="AC336" s="87"/>
      <c r="AD336" s="88"/>
      <c r="AE336" s="88"/>
      <c r="AF336" s="88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  <c r="AS336" s="6"/>
      <c r="AT336" s="6"/>
      <c r="AU336" s="6"/>
    </row>
    <row r="337" spans="1:47" ht="18" customHeight="1" x14ac:dyDescent="0.2">
      <c r="A337" s="15"/>
      <c r="B337" s="15"/>
      <c r="C337" s="15"/>
      <c r="D337" s="81"/>
      <c r="E337" s="81"/>
      <c r="F337" s="66"/>
      <c r="G337" s="82"/>
      <c r="H337" s="74"/>
      <c r="I337" s="83"/>
      <c r="J337" s="83"/>
      <c r="K337" s="83"/>
      <c r="L337" s="83"/>
      <c r="M337" s="85"/>
      <c r="N337" s="74"/>
      <c r="O337" s="86"/>
      <c r="P337" s="86"/>
      <c r="Q337" s="86"/>
      <c r="R337" s="86"/>
      <c r="S337" s="85"/>
      <c r="T337" s="74"/>
      <c r="U337" s="82"/>
      <c r="V337" s="74"/>
      <c r="W337" s="74"/>
      <c r="X337" s="15"/>
      <c r="Y337" s="15"/>
      <c r="Z337" s="15"/>
      <c r="AA337" s="15"/>
      <c r="AB337" s="85"/>
      <c r="AC337" s="87"/>
      <c r="AD337" s="88"/>
      <c r="AE337" s="88"/>
      <c r="AF337" s="88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  <c r="AS337" s="6"/>
      <c r="AT337" s="6"/>
      <c r="AU337" s="6"/>
    </row>
    <row r="338" spans="1:47" ht="18" customHeight="1" x14ac:dyDescent="0.2">
      <c r="A338" s="15"/>
      <c r="B338" s="15"/>
      <c r="C338" s="15"/>
      <c r="D338" s="81"/>
      <c r="E338" s="81"/>
      <c r="F338" s="66"/>
      <c r="G338" s="82"/>
      <c r="H338" s="74"/>
      <c r="I338" s="83"/>
      <c r="J338" s="83"/>
      <c r="K338" s="83"/>
      <c r="L338" s="83"/>
      <c r="M338" s="85"/>
      <c r="N338" s="74"/>
      <c r="O338" s="86"/>
      <c r="P338" s="86"/>
      <c r="Q338" s="86"/>
      <c r="R338" s="86"/>
      <c r="S338" s="85"/>
      <c r="T338" s="74"/>
      <c r="U338" s="82"/>
      <c r="V338" s="74"/>
      <c r="W338" s="74"/>
      <c r="X338" s="15"/>
      <c r="Y338" s="15"/>
      <c r="Z338" s="15"/>
      <c r="AA338" s="15"/>
      <c r="AB338" s="85"/>
      <c r="AC338" s="87"/>
      <c r="AD338" s="88"/>
      <c r="AE338" s="88"/>
      <c r="AF338" s="88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  <c r="AS338" s="6"/>
      <c r="AT338" s="6"/>
      <c r="AU338" s="6"/>
    </row>
    <row r="339" spans="1:47" ht="18" customHeight="1" x14ac:dyDescent="0.2">
      <c r="A339" s="15"/>
      <c r="B339" s="15"/>
      <c r="C339" s="15"/>
      <c r="D339" s="81"/>
      <c r="E339" s="81"/>
      <c r="F339" s="66"/>
      <c r="G339" s="82"/>
      <c r="H339" s="74"/>
      <c r="I339" s="83"/>
      <c r="J339" s="83"/>
      <c r="K339" s="83"/>
      <c r="L339" s="83"/>
      <c r="M339" s="85"/>
      <c r="N339" s="74"/>
      <c r="O339" s="86"/>
      <c r="P339" s="86"/>
      <c r="Q339" s="86"/>
      <c r="R339" s="86"/>
      <c r="S339" s="85"/>
      <c r="T339" s="74"/>
      <c r="U339" s="82"/>
      <c r="V339" s="74"/>
      <c r="W339" s="74"/>
      <c r="X339" s="15"/>
      <c r="Y339" s="15"/>
      <c r="Z339" s="15"/>
      <c r="AA339" s="15"/>
      <c r="AB339" s="85"/>
      <c r="AC339" s="87"/>
      <c r="AD339" s="88"/>
      <c r="AE339" s="88"/>
      <c r="AF339" s="88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  <c r="AS339" s="6"/>
      <c r="AT339" s="6"/>
      <c r="AU339" s="6"/>
    </row>
    <row r="340" spans="1:47" ht="18" customHeight="1" x14ac:dyDescent="0.2">
      <c r="A340" s="15"/>
      <c r="B340" s="15"/>
      <c r="C340" s="15"/>
      <c r="D340" s="81"/>
      <c r="E340" s="81"/>
      <c r="F340" s="66"/>
      <c r="G340" s="82"/>
      <c r="H340" s="74"/>
      <c r="I340" s="83"/>
      <c r="J340" s="83"/>
      <c r="K340" s="83"/>
      <c r="L340" s="83"/>
      <c r="M340" s="85"/>
      <c r="N340" s="74"/>
      <c r="O340" s="86"/>
      <c r="P340" s="86"/>
      <c r="Q340" s="86"/>
      <c r="R340" s="86"/>
      <c r="S340" s="85"/>
      <c r="T340" s="74"/>
      <c r="U340" s="82"/>
      <c r="V340" s="74"/>
      <c r="W340" s="74"/>
      <c r="X340" s="15"/>
      <c r="Y340" s="15"/>
      <c r="Z340" s="15"/>
      <c r="AA340" s="15"/>
      <c r="AB340" s="85"/>
      <c r="AC340" s="87"/>
      <c r="AD340" s="88"/>
      <c r="AE340" s="88"/>
      <c r="AF340" s="88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  <c r="AS340" s="6"/>
      <c r="AT340" s="6"/>
      <c r="AU340" s="6"/>
    </row>
    <row r="341" spans="1:47" ht="18" customHeight="1" x14ac:dyDescent="0.2">
      <c r="A341" s="15"/>
      <c r="B341" s="15"/>
      <c r="C341" s="15"/>
      <c r="D341" s="81"/>
      <c r="E341" s="81"/>
      <c r="F341" s="66"/>
      <c r="G341" s="82"/>
      <c r="H341" s="74"/>
      <c r="I341" s="83"/>
      <c r="J341" s="83"/>
      <c r="K341" s="83"/>
      <c r="L341" s="83"/>
      <c r="M341" s="85"/>
      <c r="N341" s="74"/>
      <c r="O341" s="86"/>
      <c r="P341" s="86"/>
      <c r="Q341" s="86"/>
      <c r="R341" s="86"/>
      <c r="S341" s="85"/>
      <c r="T341" s="74"/>
      <c r="U341" s="82"/>
      <c r="V341" s="74"/>
      <c r="W341" s="74"/>
      <c r="X341" s="15"/>
      <c r="Y341" s="15"/>
      <c r="Z341" s="15"/>
      <c r="AA341" s="15"/>
      <c r="AB341" s="85"/>
      <c r="AC341" s="87"/>
      <c r="AD341" s="88"/>
      <c r="AE341" s="88"/>
      <c r="AF341" s="88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  <c r="AS341" s="6"/>
      <c r="AT341" s="6"/>
      <c r="AU341" s="6"/>
    </row>
    <row r="342" spans="1:47" ht="18" customHeight="1" x14ac:dyDescent="0.2">
      <c r="A342" s="15"/>
      <c r="B342" s="15"/>
      <c r="C342" s="15"/>
      <c r="D342" s="81"/>
      <c r="E342" s="81"/>
      <c r="F342" s="66"/>
      <c r="G342" s="82"/>
      <c r="H342" s="74"/>
      <c r="I342" s="83"/>
      <c r="J342" s="83"/>
      <c r="K342" s="83"/>
      <c r="L342" s="83"/>
      <c r="M342" s="85"/>
      <c r="N342" s="74"/>
      <c r="O342" s="86"/>
      <c r="P342" s="86"/>
      <c r="Q342" s="86"/>
      <c r="R342" s="86"/>
      <c r="S342" s="85"/>
      <c r="T342" s="74"/>
      <c r="U342" s="82"/>
      <c r="V342" s="74"/>
      <c r="W342" s="74"/>
      <c r="X342" s="15"/>
      <c r="Y342" s="15"/>
      <c r="Z342" s="15"/>
      <c r="AA342" s="15"/>
      <c r="AB342" s="85"/>
      <c r="AC342" s="87"/>
      <c r="AD342" s="88"/>
      <c r="AE342" s="88"/>
      <c r="AF342" s="88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  <c r="AS342" s="6"/>
      <c r="AT342" s="6"/>
      <c r="AU342" s="6"/>
    </row>
    <row r="343" spans="1:47" ht="18" customHeight="1" x14ac:dyDescent="0.2">
      <c r="A343" s="15"/>
      <c r="B343" s="15"/>
      <c r="C343" s="15"/>
      <c r="D343" s="81"/>
      <c r="E343" s="81"/>
      <c r="F343" s="66"/>
      <c r="G343" s="82"/>
      <c r="H343" s="74"/>
      <c r="I343" s="83"/>
      <c r="J343" s="83"/>
      <c r="K343" s="83"/>
      <c r="L343" s="83"/>
      <c r="M343" s="85"/>
      <c r="N343" s="74"/>
      <c r="O343" s="86"/>
      <c r="P343" s="86"/>
      <c r="Q343" s="86"/>
      <c r="R343" s="86"/>
      <c r="S343" s="85"/>
      <c r="T343" s="74"/>
      <c r="U343" s="82"/>
      <c r="V343" s="74"/>
      <c r="W343" s="74"/>
      <c r="X343" s="15"/>
      <c r="Y343" s="15"/>
      <c r="Z343" s="15"/>
      <c r="AA343" s="15"/>
      <c r="AB343" s="85"/>
      <c r="AC343" s="87"/>
      <c r="AD343" s="88"/>
      <c r="AE343" s="88"/>
      <c r="AF343" s="88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  <c r="AS343" s="6"/>
      <c r="AT343" s="6"/>
      <c r="AU343" s="6"/>
    </row>
    <row r="344" spans="1:47" ht="18" customHeight="1" x14ac:dyDescent="0.2">
      <c r="A344" s="15"/>
      <c r="B344" s="15"/>
      <c r="C344" s="15"/>
      <c r="D344" s="81"/>
      <c r="E344" s="81"/>
      <c r="F344" s="66"/>
      <c r="G344" s="82"/>
      <c r="H344" s="74"/>
      <c r="I344" s="83"/>
      <c r="J344" s="83"/>
      <c r="K344" s="83"/>
      <c r="L344" s="83"/>
      <c r="M344" s="85"/>
      <c r="N344" s="74"/>
      <c r="O344" s="86"/>
      <c r="P344" s="86"/>
      <c r="Q344" s="86"/>
      <c r="R344" s="86"/>
      <c r="S344" s="85"/>
      <c r="T344" s="74"/>
      <c r="U344" s="82"/>
      <c r="V344" s="74"/>
      <c r="W344" s="74"/>
      <c r="X344" s="15"/>
      <c r="Y344" s="15"/>
      <c r="Z344" s="15"/>
      <c r="AA344" s="15"/>
      <c r="AB344" s="85"/>
      <c r="AC344" s="87"/>
      <c r="AD344" s="88"/>
      <c r="AE344" s="88"/>
      <c r="AF344" s="88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  <c r="AS344" s="6"/>
      <c r="AT344" s="6"/>
      <c r="AU344" s="6"/>
    </row>
    <row r="345" spans="1:47" ht="18" customHeight="1" x14ac:dyDescent="0.2">
      <c r="A345" s="15"/>
      <c r="B345" s="15"/>
      <c r="C345" s="15"/>
      <c r="D345" s="81"/>
      <c r="E345" s="81"/>
      <c r="F345" s="66"/>
      <c r="G345" s="82"/>
      <c r="H345" s="74"/>
      <c r="I345" s="83"/>
      <c r="J345" s="83"/>
      <c r="K345" s="83"/>
      <c r="L345" s="83"/>
      <c r="M345" s="85"/>
      <c r="N345" s="74"/>
      <c r="O345" s="86"/>
      <c r="P345" s="86"/>
      <c r="Q345" s="86"/>
      <c r="R345" s="86"/>
      <c r="S345" s="85"/>
      <c r="T345" s="74"/>
      <c r="U345" s="82"/>
      <c r="V345" s="74"/>
      <c r="W345" s="74"/>
      <c r="X345" s="15"/>
      <c r="Y345" s="15"/>
      <c r="Z345" s="15"/>
      <c r="AA345" s="15"/>
      <c r="AB345" s="85"/>
      <c r="AC345" s="87"/>
      <c r="AD345" s="88"/>
      <c r="AE345" s="88"/>
      <c r="AF345" s="88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  <c r="AS345" s="6"/>
      <c r="AT345" s="6"/>
      <c r="AU345" s="6"/>
    </row>
    <row r="346" spans="1:47" ht="18" customHeight="1" x14ac:dyDescent="0.2">
      <c r="A346" s="15"/>
      <c r="B346" s="15"/>
      <c r="C346" s="15"/>
      <c r="D346" s="81"/>
      <c r="E346" s="81"/>
      <c r="F346" s="66"/>
      <c r="G346" s="82"/>
      <c r="H346" s="74"/>
      <c r="I346" s="83"/>
      <c r="J346" s="83"/>
      <c r="K346" s="83"/>
      <c r="L346" s="83"/>
      <c r="M346" s="85"/>
      <c r="N346" s="74"/>
      <c r="O346" s="86"/>
      <c r="P346" s="86"/>
      <c r="Q346" s="86"/>
      <c r="R346" s="86"/>
      <c r="S346" s="85"/>
      <c r="T346" s="74"/>
      <c r="U346" s="82"/>
      <c r="V346" s="74"/>
      <c r="W346" s="74"/>
      <c r="X346" s="15"/>
      <c r="Y346" s="15"/>
      <c r="Z346" s="15"/>
      <c r="AA346" s="15"/>
      <c r="AB346" s="85"/>
      <c r="AC346" s="87"/>
      <c r="AD346" s="88"/>
      <c r="AE346" s="88"/>
      <c r="AF346" s="88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  <c r="AS346" s="6"/>
      <c r="AT346" s="6"/>
      <c r="AU346" s="6"/>
    </row>
    <row r="347" spans="1:47" ht="18" customHeight="1" x14ac:dyDescent="0.2">
      <c r="A347" s="15"/>
      <c r="B347" s="15"/>
      <c r="C347" s="15"/>
      <c r="D347" s="81"/>
      <c r="E347" s="81"/>
      <c r="F347" s="66"/>
      <c r="G347" s="82"/>
      <c r="H347" s="74"/>
      <c r="I347" s="83"/>
      <c r="J347" s="83"/>
      <c r="K347" s="83"/>
      <c r="L347" s="83"/>
      <c r="M347" s="85"/>
      <c r="N347" s="74"/>
      <c r="O347" s="86"/>
      <c r="P347" s="86"/>
      <c r="Q347" s="86"/>
      <c r="R347" s="86"/>
      <c r="S347" s="85"/>
      <c r="T347" s="74"/>
      <c r="U347" s="82"/>
      <c r="V347" s="74"/>
      <c r="W347" s="74"/>
      <c r="X347" s="15"/>
      <c r="Y347" s="15"/>
      <c r="Z347" s="15"/>
      <c r="AA347" s="15"/>
      <c r="AB347" s="85"/>
      <c r="AC347" s="87"/>
      <c r="AD347" s="88"/>
      <c r="AE347" s="88"/>
      <c r="AF347" s="88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  <c r="AS347" s="6"/>
      <c r="AT347" s="6"/>
      <c r="AU347" s="6"/>
    </row>
    <row r="348" spans="1:47" ht="18" customHeight="1" x14ac:dyDescent="0.2">
      <c r="A348" s="15"/>
      <c r="B348" s="15"/>
      <c r="C348" s="15"/>
      <c r="D348" s="81"/>
      <c r="E348" s="81"/>
      <c r="F348" s="66"/>
      <c r="G348" s="82"/>
      <c r="H348" s="74"/>
      <c r="I348" s="83"/>
      <c r="J348" s="83"/>
      <c r="K348" s="83"/>
      <c r="L348" s="83"/>
      <c r="M348" s="85"/>
      <c r="N348" s="74"/>
      <c r="O348" s="86"/>
      <c r="P348" s="86"/>
      <c r="Q348" s="86"/>
      <c r="R348" s="86"/>
      <c r="S348" s="85"/>
      <c r="T348" s="74"/>
      <c r="U348" s="82"/>
      <c r="V348" s="74"/>
      <c r="W348" s="74"/>
      <c r="X348" s="15"/>
      <c r="Y348" s="15"/>
      <c r="Z348" s="15"/>
      <c r="AA348" s="15"/>
      <c r="AB348" s="85"/>
      <c r="AC348" s="87"/>
      <c r="AD348" s="88"/>
      <c r="AE348" s="88"/>
      <c r="AF348" s="88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  <c r="AS348" s="6"/>
      <c r="AT348" s="6"/>
      <c r="AU348" s="6"/>
    </row>
    <row r="349" spans="1:47" ht="18" customHeight="1" x14ac:dyDescent="0.2">
      <c r="A349" s="15"/>
      <c r="B349" s="15"/>
      <c r="C349" s="15"/>
      <c r="D349" s="81"/>
      <c r="E349" s="81"/>
      <c r="F349" s="66"/>
      <c r="G349" s="82"/>
      <c r="H349" s="74"/>
      <c r="I349" s="83"/>
      <c r="J349" s="83"/>
      <c r="K349" s="83"/>
      <c r="L349" s="83"/>
      <c r="M349" s="85"/>
      <c r="N349" s="74"/>
      <c r="O349" s="86"/>
      <c r="P349" s="86"/>
      <c r="Q349" s="86"/>
      <c r="R349" s="86"/>
      <c r="S349" s="85"/>
      <c r="T349" s="74"/>
      <c r="U349" s="82"/>
      <c r="V349" s="74"/>
      <c r="W349" s="74"/>
      <c r="X349" s="15"/>
      <c r="Y349" s="15"/>
      <c r="Z349" s="15"/>
      <c r="AA349" s="15"/>
      <c r="AB349" s="85"/>
      <c r="AC349" s="87"/>
      <c r="AD349" s="88"/>
      <c r="AE349" s="88"/>
      <c r="AF349" s="88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  <c r="AS349" s="6"/>
      <c r="AT349" s="6"/>
      <c r="AU349" s="6"/>
    </row>
    <row r="350" spans="1:47" ht="18" customHeight="1" x14ac:dyDescent="0.2">
      <c r="A350" s="15"/>
      <c r="B350" s="15"/>
      <c r="C350" s="15"/>
      <c r="D350" s="81"/>
      <c r="E350" s="81"/>
      <c r="F350" s="66"/>
      <c r="G350" s="82"/>
      <c r="H350" s="74"/>
      <c r="I350" s="83"/>
      <c r="J350" s="83"/>
      <c r="K350" s="83"/>
      <c r="L350" s="83"/>
      <c r="M350" s="85"/>
      <c r="N350" s="74"/>
      <c r="O350" s="86"/>
      <c r="P350" s="86"/>
      <c r="Q350" s="86"/>
      <c r="R350" s="86"/>
      <c r="S350" s="85"/>
      <c r="T350" s="74"/>
      <c r="U350" s="82"/>
      <c r="V350" s="74"/>
      <c r="W350" s="74"/>
      <c r="X350" s="15"/>
      <c r="Y350" s="15"/>
      <c r="Z350" s="15"/>
      <c r="AA350" s="15"/>
      <c r="AB350" s="85"/>
      <c r="AC350" s="87"/>
      <c r="AD350" s="88"/>
      <c r="AE350" s="88"/>
      <c r="AF350" s="88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  <c r="AS350" s="6"/>
      <c r="AT350" s="6"/>
      <c r="AU350" s="6"/>
    </row>
    <row r="351" spans="1:47" ht="18" customHeight="1" x14ac:dyDescent="0.2">
      <c r="A351" s="15"/>
      <c r="B351" s="15"/>
      <c r="C351" s="15"/>
      <c r="D351" s="81"/>
      <c r="E351" s="81"/>
      <c r="F351" s="66"/>
      <c r="G351" s="82"/>
      <c r="H351" s="74"/>
      <c r="I351" s="83"/>
      <c r="J351" s="83"/>
      <c r="K351" s="83"/>
      <c r="L351" s="83"/>
      <c r="M351" s="85"/>
      <c r="N351" s="74"/>
      <c r="O351" s="86"/>
      <c r="P351" s="86"/>
      <c r="Q351" s="86"/>
      <c r="R351" s="86"/>
      <c r="S351" s="85"/>
      <c r="T351" s="74"/>
      <c r="U351" s="82"/>
      <c r="V351" s="74"/>
      <c r="W351" s="74"/>
      <c r="X351" s="15"/>
      <c r="Y351" s="15"/>
      <c r="Z351" s="15"/>
      <c r="AA351" s="15"/>
      <c r="AB351" s="85"/>
      <c r="AC351" s="87"/>
      <c r="AD351" s="88"/>
      <c r="AE351" s="88"/>
      <c r="AF351" s="88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  <c r="AS351" s="6"/>
      <c r="AT351" s="6"/>
      <c r="AU351" s="6"/>
    </row>
    <row r="352" spans="1:47" ht="18" customHeight="1" x14ac:dyDescent="0.2">
      <c r="A352" s="15"/>
      <c r="B352" s="15"/>
      <c r="C352" s="15"/>
      <c r="D352" s="81"/>
      <c r="E352" s="81"/>
      <c r="F352" s="66"/>
      <c r="G352" s="82"/>
      <c r="H352" s="74"/>
      <c r="I352" s="83"/>
      <c r="J352" s="83"/>
      <c r="K352" s="83"/>
      <c r="L352" s="83"/>
      <c r="M352" s="85"/>
      <c r="N352" s="74"/>
      <c r="O352" s="86"/>
      <c r="P352" s="86"/>
      <c r="Q352" s="86"/>
      <c r="R352" s="86"/>
      <c r="S352" s="85"/>
      <c r="T352" s="74"/>
      <c r="U352" s="82"/>
      <c r="V352" s="74"/>
      <c r="W352" s="74"/>
      <c r="X352" s="15"/>
      <c r="Y352" s="15"/>
      <c r="Z352" s="15"/>
      <c r="AA352" s="15"/>
      <c r="AB352" s="85"/>
      <c r="AC352" s="87"/>
      <c r="AD352" s="88"/>
      <c r="AE352" s="88"/>
      <c r="AF352" s="88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  <c r="AS352" s="6"/>
      <c r="AT352" s="6"/>
      <c r="AU352" s="6"/>
    </row>
    <row r="353" spans="1:47" ht="18" customHeight="1" x14ac:dyDescent="0.2">
      <c r="A353" s="15"/>
      <c r="B353" s="15"/>
      <c r="C353" s="15"/>
      <c r="D353" s="81"/>
      <c r="E353" s="81"/>
      <c r="F353" s="66"/>
      <c r="G353" s="82"/>
      <c r="H353" s="74"/>
      <c r="I353" s="83"/>
      <c r="J353" s="83"/>
      <c r="K353" s="83"/>
      <c r="L353" s="83"/>
      <c r="M353" s="85"/>
      <c r="N353" s="74"/>
      <c r="O353" s="86"/>
      <c r="P353" s="86"/>
      <c r="Q353" s="86"/>
      <c r="R353" s="86"/>
      <c r="S353" s="85"/>
      <c r="T353" s="74"/>
      <c r="U353" s="82"/>
      <c r="V353" s="74"/>
      <c r="W353" s="74"/>
      <c r="X353" s="15"/>
      <c r="Y353" s="15"/>
      <c r="Z353" s="15"/>
      <c r="AA353" s="15"/>
      <c r="AB353" s="85"/>
      <c r="AC353" s="87"/>
      <c r="AD353" s="88"/>
      <c r="AE353" s="88"/>
      <c r="AF353" s="88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  <c r="AS353" s="6"/>
      <c r="AT353" s="6"/>
      <c r="AU353" s="6"/>
    </row>
    <row r="354" spans="1:47" ht="18" customHeight="1" x14ac:dyDescent="0.2">
      <c r="A354" s="15"/>
      <c r="B354" s="15"/>
      <c r="C354" s="15"/>
      <c r="D354" s="81"/>
      <c r="E354" s="81"/>
      <c r="F354" s="66"/>
      <c r="G354" s="82"/>
      <c r="H354" s="74"/>
      <c r="I354" s="83"/>
      <c r="J354" s="83"/>
      <c r="K354" s="83"/>
      <c r="L354" s="83"/>
      <c r="M354" s="85"/>
      <c r="N354" s="74"/>
      <c r="O354" s="86"/>
      <c r="P354" s="86"/>
      <c r="Q354" s="86"/>
      <c r="R354" s="86"/>
      <c r="S354" s="85"/>
      <c r="T354" s="74"/>
      <c r="U354" s="82"/>
      <c r="V354" s="74"/>
      <c r="W354" s="74"/>
      <c r="X354" s="15"/>
      <c r="Y354" s="15"/>
      <c r="Z354" s="15"/>
      <c r="AA354" s="15"/>
      <c r="AB354" s="85"/>
      <c r="AC354" s="87"/>
      <c r="AD354" s="88"/>
      <c r="AE354" s="88"/>
      <c r="AF354" s="88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  <c r="AS354" s="6"/>
      <c r="AT354" s="6"/>
      <c r="AU354" s="6"/>
    </row>
    <row r="355" spans="1:47" ht="18" customHeight="1" x14ac:dyDescent="0.2">
      <c r="A355" s="15"/>
      <c r="B355" s="15"/>
      <c r="C355" s="15"/>
      <c r="D355" s="81"/>
      <c r="E355" s="81"/>
      <c r="F355" s="66"/>
      <c r="G355" s="82"/>
      <c r="H355" s="74"/>
      <c r="I355" s="83"/>
      <c r="J355" s="83"/>
      <c r="K355" s="83"/>
      <c r="L355" s="83"/>
      <c r="M355" s="85"/>
      <c r="N355" s="74"/>
      <c r="O355" s="86"/>
      <c r="P355" s="86"/>
      <c r="Q355" s="86"/>
      <c r="R355" s="86"/>
      <c r="S355" s="85"/>
      <c r="T355" s="74"/>
      <c r="U355" s="82"/>
      <c r="V355" s="74"/>
      <c r="W355" s="74"/>
      <c r="X355" s="15"/>
      <c r="Y355" s="15"/>
      <c r="Z355" s="15"/>
      <c r="AA355" s="15"/>
      <c r="AB355" s="85"/>
      <c r="AC355" s="87"/>
      <c r="AD355" s="88"/>
      <c r="AE355" s="88"/>
      <c r="AF355" s="88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  <c r="AS355" s="6"/>
      <c r="AT355" s="6"/>
      <c r="AU355" s="6"/>
    </row>
    <row r="356" spans="1:47" ht="18" customHeight="1" x14ac:dyDescent="0.2">
      <c r="A356" s="15"/>
      <c r="B356" s="15"/>
      <c r="C356" s="15"/>
      <c r="D356" s="81"/>
      <c r="E356" s="81"/>
      <c r="F356" s="66"/>
      <c r="G356" s="82"/>
      <c r="H356" s="74"/>
      <c r="I356" s="83"/>
      <c r="J356" s="83"/>
      <c r="K356" s="83"/>
      <c r="L356" s="83"/>
      <c r="M356" s="85"/>
      <c r="N356" s="74"/>
      <c r="O356" s="86"/>
      <c r="P356" s="86"/>
      <c r="Q356" s="86"/>
      <c r="R356" s="86"/>
      <c r="S356" s="85"/>
      <c r="T356" s="74"/>
      <c r="U356" s="82"/>
      <c r="V356" s="74"/>
      <c r="W356" s="74"/>
      <c r="X356" s="15"/>
      <c r="Y356" s="15"/>
      <c r="Z356" s="15"/>
      <c r="AA356" s="15"/>
      <c r="AB356" s="85"/>
      <c r="AC356" s="87"/>
      <c r="AD356" s="88"/>
      <c r="AE356" s="88"/>
      <c r="AF356" s="88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  <c r="AS356" s="6"/>
      <c r="AT356" s="6"/>
      <c r="AU356" s="6"/>
    </row>
    <row r="357" spans="1:47" ht="18" customHeight="1" x14ac:dyDescent="0.2">
      <c r="A357" s="15"/>
      <c r="B357" s="15"/>
      <c r="C357" s="15"/>
      <c r="D357" s="81"/>
      <c r="E357" s="81"/>
      <c r="F357" s="66"/>
      <c r="G357" s="82"/>
      <c r="H357" s="74"/>
      <c r="I357" s="83"/>
      <c r="J357" s="83"/>
      <c r="K357" s="83"/>
      <c r="L357" s="83"/>
      <c r="M357" s="85"/>
      <c r="N357" s="74"/>
      <c r="O357" s="86"/>
      <c r="P357" s="86"/>
      <c r="Q357" s="86"/>
      <c r="R357" s="86"/>
      <c r="S357" s="85"/>
      <c r="T357" s="74"/>
      <c r="U357" s="82"/>
      <c r="V357" s="74"/>
      <c r="W357" s="74"/>
      <c r="X357" s="15"/>
      <c r="Y357" s="15"/>
      <c r="Z357" s="15"/>
      <c r="AA357" s="15"/>
      <c r="AB357" s="85"/>
      <c r="AC357" s="87"/>
      <c r="AD357" s="88"/>
      <c r="AE357" s="88"/>
      <c r="AF357" s="88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  <c r="AS357" s="6"/>
      <c r="AT357" s="6"/>
      <c r="AU357" s="6"/>
    </row>
    <row r="358" spans="1:47" ht="18" customHeight="1" x14ac:dyDescent="0.2">
      <c r="A358" s="15"/>
      <c r="B358" s="15"/>
      <c r="C358" s="15"/>
      <c r="D358" s="81"/>
      <c r="E358" s="81"/>
      <c r="F358" s="66"/>
      <c r="G358" s="82"/>
      <c r="H358" s="74"/>
      <c r="I358" s="83"/>
      <c r="J358" s="83"/>
      <c r="K358" s="83"/>
      <c r="L358" s="83"/>
      <c r="M358" s="85"/>
      <c r="N358" s="74"/>
      <c r="O358" s="86"/>
      <c r="P358" s="86"/>
      <c r="Q358" s="86"/>
      <c r="R358" s="86"/>
      <c r="S358" s="85"/>
      <c r="T358" s="74"/>
      <c r="U358" s="82"/>
      <c r="V358" s="74"/>
      <c r="W358" s="74"/>
      <c r="X358" s="15"/>
      <c r="Y358" s="15"/>
      <c r="Z358" s="15"/>
      <c r="AA358" s="15"/>
      <c r="AB358" s="85"/>
      <c r="AC358" s="87"/>
      <c r="AD358" s="88"/>
      <c r="AE358" s="88"/>
      <c r="AF358" s="88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  <c r="AS358" s="6"/>
      <c r="AT358" s="6"/>
      <c r="AU358" s="6"/>
    </row>
    <row r="359" spans="1:47" ht="18" customHeight="1" x14ac:dyDescent="0.2">
      <c r="A359" s="15"/>
      <c r="B359" s="15"/>
      <c r="C359" s="15"/>
      <c r="D359" s="81"/>
      <c r="E359" s="81"/>
      <c r="F359" s="66"/>
      <c r="G359" s="82"/>
      <c r="H359" s="74"/>
      <c r="I359" s="83"/>
      <c r="J359" s="83"/>
      <c r="K359" s="83"/>
      <c r="L359" s="83"/>
      <c r="M359" s="85"/>
      <c r="N359" s="74"/>
      <c r="O359" s="86"/>
      <c r="P359" s="86"/>
      <c r="Q359" s="86"/>
      <c r="R359" s="86"/>
      <c r="S359" s="85"/>
      <c r="T359" s="74"/>
      <c r="U359" s="82"/>
      <c r="V359" s="74"/>
      <c r="W359" s="74"/>
      <c r="X359" s="15"/>
      <c r="Y359" s="15"/>
      <c r="Z359" s="15"/>
      <c r="AA359" s="15"/>
      <c r="AB359" s="85"/>
      <c r="AC359" s="87"/>
      <c r="AD359" s="88"/>
      <c r="AE359" s="88"/>
      <c r="AF359" s="88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  <c r="AS359" s="6"/>
      <c r="AT359" s="6"/>
      <c r="AU359" s="6"/>
    </row>
    <row r="360" spans="1:47" ht="18" customHeight="1" x14ac:dyDescent="0.2">
      <c r="A360" s="15"/>
      <c r="B360" s="15"/>
      <c r="C360" s="15"/>
      <c r="D360" s="81"/>
      <c r="E360" s="81"/>
      <c r="F360" s="66"/>
      <c r="G360" s="82"/>
      <c r="H360" s="74"/>
      <c r="I360" s="83"/>
      <c r="J360" s="83"/>
      <c r="K360" s="83"/>
      <c r="L360" s="83"/>
      <c r="M360" s="85"/>
      <c r="N360" s="74"/>
      <c r="O360" s="86"/>
      <c r="P360" s="86"/>
      <c r="Q360" s="86"/>
      <c r="R360" s="86"/>
      <c r="S360" s="85"/>
      <c r="T360" s="74"/>
      <c r="U360" s="82"/>
      <c r="V360" s="74"/>
      <c r="W360" s="74"/>
      <c r="X360" s="15"/>
      <c r="Y360" s="15"/>
      <c r="Z360" s="15"/>
      <c r="AA360" s="15"/>
      <c r="AB360" s="85"/>
      <c r="AC360" s="87"/>
      <c r="AD360" s="88"/>
      <c r="AE360" s="88"/>
      <c r="AF360" s="88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  <c r="AS360" s="6"/>
      <c r="AT360" s="6"/>
      <c r="AU360" s="6"/>
    </row>
    <row r="361" spans="1:47" ht="18" customHeight="1" x14ac:dyDescent="0.2">
      <c r="A361" s="15"/>
      <c r="B361" s="15"/>
      <c r="C361" s="15"/>
      <c r="D361" s="81"/>
      <c r="E361" s="81"/>
      <c r="F361" s="66"/>
      <c r="G361" s="82"/>
      <c r="H361" s="74"/>
      <c r="I361" s="83"/>
      <c r="J361" s="83"/>
      <c r="K361" s="83"/>
      <c r="L361" s="83"/>
      <c r="M361" s="85"/>
      <c r="N361" s="74"/>
      <c r="O361" s="86"/>
      <c r="P361" s="86"/>
      <c r="Q361" s="86"/>
      <c r="R361" s="86"/>
      <c r="S361" s="85"/>
      <c r="T361" s="74"/>
      <c r="U361" s="82"/>
      <c r="V361" s="74"/>
      <c r="W361" s="74"/>
      <c r="X361" s="15"/>
      <c r="Y361" s="15"/>
      <c r="Z361" s="15"/>
      <c r="AA361" s="15"/>
      <c r="AB361" s="85"/>
      <c r="AC361" s="87"/>
      <c r="AD361" s="88"/>
      <c r="AE361" s="88"/>
      <c r="AF361" s="88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  <c r="AS361" s="6"/>
      <c r="AT361" s="6"/>
      <c r="AU361" s="6"/>
    </row>
    <row r="362" spans="1:47" ht="18" customHeight="1" x14ac:dyDescent="0.2">
      <c r="A362" s="15"/>
      <c r="B362" s="15"/>
      <c r="C362" s="15"/>
      <c r="D362" s="81"/>
      <c r="E362" s="81"/>
      <c r="F362" s="66"/>
      <c r="G362" s="82"/>
      <c r="H362" s="74"/>
      <c r="I362" s="83"/>
      <c r="J362" s="83"/>
      <c r="K362" s="83"/>
      <c r="L362" s="83"/>
      <c r="M362" s="85"/>
      <c r="N362" s="74"/>
      <c r="O362" s="86"/>
      <c r="P362" s="86"/>
      <c r="Q362" s="86"/>
      <c r="R362" s="86"/>
      <c r="S362" s="85"/>
      <c r="T362" s="74"/>
      <c r="U362" s="82"/>
      <c r="V362" s="74"/>
      <c r="W362" s="74"/>
      <c r="X362" s="15"/>
      <c r="Y362" s="15"/>
      <c r="Z362" s="15"/>
      <c r="AA362" s="15"/>
      <c r="AB362" s="85"/>
      <c r="AC362" s="87"/>
      <c r="AD362" s="88"/>
      <c r="AE362" s="88"/>
      <c r="AF362" s="88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  <c r="AS362" s="6"/>
      <c r="AT362" s="6"/>
      <c r="AU362" s="6"/>
    </row>
    <row r="363" spans="1:47" ht="18" customHeight="1" x14ac:dyDescent="0.2">
      <c r="A363" s="15"/>
      <c r="B363" s="15"/>
      <c r="C363" s="15"/>
      <c r="D363" s="81"/>
      <c r="E363" s="81"/>
      <c r="F363" s="66"/>
      <c r="G363" s="82"/>
      <c r="H363" s="74"/>
      <c r="I363" s="83"/>
      <c r="J363" s="83"/>
      <c r="K363" s="83"/>
      <c r="L363" s="83"/>
      <c r="M363" s="85"/>
      <c r="N363" s="74"/>
      <c r="O363" s="86"/>
      <c r="P363" s="86"/>
      <c r="Q363" s="86"/>
      <c r="R363" s="86"/>
      <c r="S363" s="85"/>
      <c r="T363" s="74"/>
      <c r="U363" s="82"/>
      <c r="V363" s="74"/>
      <c r="W363" s="74"/>
      <c r="X363" s="15"/>
      <c r="Y363" s="15"/>
      <c r="Z363" s="15"/>
      <c r="AA363" s="15"/>
      <c r="AB363" s="85"/>
      <c r="AC363" s="87"/>
      <c r="AD363" s="88"/>
      <c r="AE363" s="88"/>
      <c r="AF363" s="88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  <c r="AS363" s="6"/>
      <c r="AT363" s="6"/>
      <c r="AU363" s="6"/>
    </row>
    <row r="364" spans="1:47" ht="18" customHeight="1" x14ac:dyDescent="0.2">
      <c r="A364" s="15"/>
      <c r="B364" s="15"/>
      <c r="C364" s="15"/>
      <c r="D364" s="81"/>
      <c r="E364" s="81"/>
      <c r="F364" s="66"/>
      <c r="G364" s="82"/>
      <c r="H364" s="74"/>
      <c r="I364" s="83"/>
      <c r="J364" s="83"/>
      <c r="K364" s="83"/>
      <c r="L364" s="83"/>
      <c r="M364" s="85"/>
      <c r="N364" s="74"/>
      <c r="O364" s="86"/>
      <c r="P364" s="86"/>
      <c r="Q364" s="86"/>
      <c r="R364" s="86"/>
      <c r="S364" s="85"/>
      <c r="T364" s="74"/>
      <c r="U364" s="82"/>
      <c r="V364" s="74"/>
      <c r="W364" s="74"/>
      <c r="X364" s="15"/>
      <c r="Y364" s="15"/>
      <c r="Z364" s="15"/>
      <c r="AA364" s="15"/>
      <c r="AB364" s="85"/>
      <c r="AC364" s="87"/>
      <c r="AD364" s="88"/>
      <c r="AE364" s="88"/>
      <c r="AF364" s="88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  <c r="AS364" s="6"/>
      <c r="AT364" s="6"/>
      <c r="AU364" s="6"/>
    </row>
    <row r="365" spans="1:47" ht="18" customHeight="1" x14ac:dyDescent="0.2">
      <c r="A365" s="15"/>
      <c r="B365" s="15"/>
      <c r="C365" s="15"/>
      <c r="D365" s="81"/>
      <c r="E365" s="81"/>
      <c r="F365" s="66"/>
      <c r="G365" s="82"/>
      <c r="H365" s="74"/>
      <c r="I365" s="83"/>
      <c r="J365" s="83"/>
      <c r="K365" s="83"/>
      <c r="L365" s="83"/>
      <c r="M365" s="85"/>
      <c r="N365" s="74"/>
      <c r="O365" s="86"/>
      <c r="P365" s="86"/>
      <c r="Q365" s="86"/>
      <c r="R365" s="86"/>
      <c r="S365" s="85"/>
      <c r="T365" s="74"/>
      <c r="U365" s="82"/>
      <c r="V365" s="74"/>
      <c r="W365" s="74"/>
      <c r="X365" s="15"/>
      <c r="Y365" s="15"/>
      <c r="Z365" s="15"/>
      <c r="AA365" s="15"/>
      <c r="AB365" s="85"/>
      <c r="AC365" s="87"/>
      <c r="AD365" s="88"/>
      <c r="AE365" s="88"/>
      <c r="AF365" s="88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  <c r="AS365" s="6"/>
      <c r="AT365" s="6"/>
      <c r="AU365" s="6"/>
    </row>
    <row r="366" spans="1:47" ht="18" customHeight="1" x14ac:dyDescent="0.2">
      <c r="A366" s="15"/>
      <c r="B366" s="15"/>
      <c r="C366" s="15"/>
      <c r="D366" s="81"/>
      <c r="E366" s="81"/>
      <c r="F366" s="66"/>
      <c r="G366" s="82"/>
      <c r="H366" s="74"/>
      <c r="I366" s="83"/>
      <c r="J366" s="83"/>
      <c r="K366" s="83"/>
      <c r="L366" s="83"/>
      <c r="M366" s="85"/>
      <c r="N366" s="74"/>
      <c r="O366" s="86"/>
      <c r="P366" s="86"/>
      <c r="Q366" s="86"/>
      <c r="R366" s="86"/>
      <c r="S366" s="85"/>
      <c r="T366" s="74"/>
      <c r="U366" s="82"/>
      <c r="V366" s="74"/>
      <c r="W366" s="74"/>
      <c r="X366" s="15"/>
      <c r="Y366" s="15"/>
      <c r="Z366" s="15"/>
      <c r="AA366" s="15"/>
      <c r="AB366" s="85"/>
      <c r="AC366" s="87"/>
      <c r="AD366" s="88"/>
      <c r="AE366" s="88"/>
      <c r="AF366" s="88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  <c r="AS366" s="6"/>
      <c r="AT366" s="6"/>
      <c r="AU366" s="6"/>
    </row>
    <row r="367" spans="1:47" ht="18" customHeight="1" x14ac:dyDescent="0.2">
      <c r="A367" s="15"/>
      <c r="B367" s="15"/>
      <c r="C367" s="15"/>
      <c r="D367" s="81"/>
      <c r="E367" s="81"/>
      <c r="F367" s="66"/>
      <c r="G367" s="82"/>
      <c r="H367" s="74"/>
      <c r="I367" s="83"/>
      <c r="J367" s="83"/>
      <c r="K367" s="83"/>
      <c r="L367" s="83"/>
      <c r="M367" s="85"/>
      <c r="N367" s="74"/>
      <c r="O367" s="86"/>
      <c r="P367" s="86"/>
      <c r="Q367" s="86"/>
      <c r="R367" s="86"/>
      <c r="S367" s="85"/>
      <c r="T367" s="74"/>
      <c r="U367" s="82"/>
      <c r="V367" s="74"/>
      <c r="W367" s="74"/>
      <c r="X367" s="15"/>
      <c r="Y367" s="15"/>
      <c r="Z367" s="15"/>
      <c r="AA367" s="15"/>
      <c r="AB367" s="85"/>
      <c r="AC367" s="87"/>
      <c r="AD367" s="88"/>
      <c r="AE367" s="88"/>
      <c r="AF367" s="88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  <c r="AS367" s="6"/>
      <c r="AT367" s="6"/>
      <c r="AU367" s="6"/>
    </row>
    <row r="368" spans="1:47" ht="18" customHeight="1" x14ac:dyDescent="0.2">
      <c r="A368" s="15"/>
      <c r="B368" s="15"/>
      <c r="C368" s="15"/>
      <c r="D368" s="81"/>
      <c r="E368" s="81"/>
      <c r="F368" s="66"/>
      <c r="G368" s="82"/>
      <c r="H368" s="74"/>
      <c r="I368" s="83"/>
      <c r="J368" s="83"/>
      <c r="K368" s="83"/>
      <c r="L368" s="83"/>
      <c r="M368" s="85"/>
      <c r="N368" s="74"/>
      <c r="O368" s="86"/>
      <c r="P368" s="86"/>
      <c r="Q368" s="86"/>
      <c r="R368" s="86"/>
      <c r="S368" s="85"/>
      <c r="T368" s="74"/>
      <c r="U368" s="82"/>
      <c r="V368" s="74"/>
      <c r="W368" s="74"/>
      <c r="X368" s="15"/>
      <c r="Y368" s="15"/>
      <c r="Z368" s="15"/>
      <c r="AA368" s="15"/>
      <c r="AB368" s="85"/>
      <c r="AC368" s="87"/>
      <c r="AD368" s="88"/>
      <c r="AE368" s="88"/>
      <c r="AF368" s="88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  <c r="AS368" s="6"/>
      <c r="AT368" s="6"/>
      <c r="AU368" s="6"/>
    </row>
    <row r="369" spans="1:47" ht="18" customHeight="1" x14ac:dyDescent="0.2">
      <c r="A369" s="15"/>
      <c r="B369" s="15"/>
      <c r="C369" s="15"/>
      <c r="D369" s="81"/>
      <c r="E369" s="81"/>
      <c r="F369" s="66"/>
      <c r="G369" s="82"/>
      <c r="H369" s="74"/>
      <c r="I369" s="83"/>
      <c r="J369" s="83"/>
      <c r="K369" s="83"/>
      <c r="L369" s="83"/>
      <c r="M369" s="85"/>
      <c r="N369" s="74"/>
      <c r="O369" s="86"/>
      <c r="P369" s="86"/>
      <c r="Q369" s="86"/>
      <c r="R369" s="86"/>
      <c r="S369" s="85"/>
      <c r="T369" s="74"/>
      <c r="U369" s="82"/>
      <c r="V369" s="74"/>
      <c r="W369" s="74"/>
      <c r="X369" s="15"/>
      <c r="Y369" s="15"/>
      <c r="Z369" s="15"/>
      <c r="AA369" s="15"/>
      <c r="AB369" s="85"/>
      <c r="AC369" s="87"/>
      <c r="AD369" s="88"/>
      <c r="AE369" s="88"/>
      <c r="AF369" s="88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  <c r="AS369" s="6"/>
      <c r="AT369" s="6"/>
      <c r="AU369" s="6"/>
    </row>
    <row r="370" spans="1:47" ht="18" customHeight="1" x14ac:dyDescent="0.2">
      <c r="A370" s="15"/>
      <c r="B370" s="15"/>
      <c r="C370" s="15"/>
      <c r="D370" s="81"/>
      <c r="E370" s="81"/>
      <c r="F370" s="66"/>
      <c r="G370" s="82"/>
      <c r="H370" s="74"/>
      <c r="I370" s="83"/>
      <c r="J370" s="83"/>
      <c r="K370" s="83"/>
      <c r="L370" s="83"/>
      <c r="M370" s="85"/>
      <c r="N370" s="74"/>
      <c r="O370" s="86"/>
      <c r="P370" s="86"/>
      <c r="Q370" s="86"/>
      <c r="R370" s="86"/>
      <c r="S370" s="85"/>
      <c r="T370" s="74"/>
      <c r="U370" s="82"/>
      <c r="V370" s="74"/>
      <c r="W370" s="74"/>
      <c r="X370" s="15"/>
      <c r="Y370" s="15"/>
      <c r="Z370" s="15"/>
      <c r="AA370" s="15"/>
      <c r="AB370" s="85"/>
      <c r="AC370" s="87"/>
      <c r="AD370" s="88"/>
      <c r="AE370" s="88"/>
      <c r="AF370" s="88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  <c r="AS370" s="6"/>
      <c r="AT370" s="6"/>
      <c r="AU370" s="6"/>
    </row>
    <row r="371" spans="1:47" ht="18" customHeight="1" x14ac:dyDescent="0.2">
      <c r="A371" s="15"/>
      <c r="B371" s="15"/>
      <c r="C371" s="15"/>
      <c r="D371" s="81"/>
      <c r="E371" s="81"/>
      <c r="F371" s="66"/>
      <c r="G371" s="82"/>
      <c r="H371" s="74"/>
      <c r="I371" s="83"/>
      <c r="J371" s="83"/>
      <c r="K371" s="83"/>
      <c r="L371" s="83"/>
      <c r="M371" s="85"/>
      <c r="N371" s="74"/>
      <c r="O371" s="86"/>
      <c r="P371" s="86"/>
      <c r="Q371" s="86"/>
      <c r="R371" s="86"/>
      <c r="S371" s="85"/>
      <c r="T371" s="74"/>
      <c r="U371" s="82"/>
      <c r="V371" s="74"/>
      <c r="W371" s="74"/>
      <c r="X371" s="15"/>
      <c r="Y371" s="15"/>
      <c r="Z371" s="15"/>
      <c r="AA371" s="15"/>
      <c r="AB371" s="85"/>
      <c r="AC371" s="87"/>
      <c r="AD371" s="88"/>
      <c r="AE371" s="88"/>
      <c r="AF371" s="88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  <c r="AS371" s="6"/>
      <c r="AT371" s="6"/>
      <c r="AU371" s="6"/>
    </row>
    <row r="372" spans="1:47" ht="18" customHeight="1" x14ac:dyDescent="0.2">
      <c r="A372" s="15"/>
      <c r="B372" s="15"/>
      <c r="C372" s="15"/>
      <c r="D372" s="81"/>
      <c r="E372" s="81"/>
      <c r="F372" s="66"/>
      <c r="G372" s="82"/>
      <c r="H372" s="74"/>
      <c r="I372" s="83"/>
      <c r="J372" s="83"/>
      <c r="K372" s="83"/>
      <c r="L372" s="83"/>
      <c r="M372" s="85"/>
      <c r="N372" s="74"/>
      <c r="O372" s="86"/>
      <c r="P372" s="86"/>
      <c r="Q372" s="86"/>
      <c r="R372" s="86"/>
      <c r="S372" s="85"/>
      <c r="T372" s="74"/>
      <c r="U372" s="82"/>
      <c r="V372" s="74"/>
      <c r="W372" s="74"/>
      <c r="X372" s="15"/>
      <c r="Y372" s="15"/>
      <c r="Z372" s="15"/>
      <c r="AA372" s="15"/>
      <c r="AB372" s="85"/>
      <c r="AC372" s="87"/>
      <c r="AD372" s="88"/>
      <c r="AE372" s="88"/>
      <c r="AF372" s="88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  <c r="AS372" s="6"/>
      <c r="AT372" s="6"/>
      <c r="AU372" s="6"/>
    </row>
    <row r="373" spans="1:47" ht="18" customHeight="1" x14ac:dyDescent="0.2">
      <c r="A373" s="15"/>
      <c r="B373" s="15"/>
      <c r="C373" s="15"/>
      <c r="D373" s="81"/>
      <c r="E373" s="81"/>
      <c r="F373" s="66"/>
      <c r="G373" s="82"/>
      <c r="H373" s="74"/>
      <c r="I373" s="83"/>
      <c r="J373" s="83"/>
      <c r="K373" s="83"/>
      <c r="L373" s="83"/>
      <c r="M373" s="85"/>
      <c r="N373" s="74"/>
      <c r="O373" s="86"/>
      <c r="P373" s="86"/>
      <c r="Q373" s="86"/>
      <c r="R373" s="86"/>
      <c r="S373" s="85"/>
      <c r="T373" s="74"/>
      <c r="U373" s="82"/>
      <c r="V373" s="74"/>
      <c r="W373" s="74"/>
      <c r="X373" s="15"/>
      <c r="Y373" s="15"/>
      <c r="Z373" s="15"/>
      <c r="AA373" s="15"/>
      <c r="AB373" s="85"/>
      <c r="AC373" s="87"/>
      <c r="AD373" s="88"/>
      <c r="AE373" s="88"/>
      <c r="AF373" s="88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  <c r="AS373" s="6"/>
      <c r="AT373" s="6"/>
      <c r="AU373" s="6"/>
    </row>
    <row r="374" spans="1:47" ht="18" customHeight="1" x14ac:dyDescent="0.2">
      <c r="A374" s="15"/>
      <c r="B374" s="15"/>
      <c r="C374" s="15"/>
      <c r="D374" s="81"/>
      <c r="E374" s="81"/>
      <c r="F374" s="66"/>
      <c r="G374" s="82"/>
      <c r="H374" s="74"/>
      <c r="I374" s="83"/>
      <c r="J374" s="83"/>
      <c r="K374" s="83"/>
      <c r="L374" s="83"/>
      <c r="M374" s="85"/>
      <c r="N374" s="74"/>
      <c r="O374" s="86"/>
      <c r="P374" s="86"/>
      <c r="Q374" s="86"/>
      <c r="R374" s="86"/>
      <c r="S374" s="85"/>
      <c r="T374" s="74"/>
      <c r="U374" s="82"/>
      <c r="V374" s="74"/>
      <c r="W374" s="74"/>
      <c r="X374" s="15"/>
      <c r="Y374" s="15"/>
      <c r="Z374" s="15"/>
      <c r="AA374" s="15"/>
      <c r="AB374" s="85"/>
      <c r="AC374" s="87"/>
      <c r="AD374" s="88"/>
      <c r="AE374" s="88"/>
      <c r="AF374" s="88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  <c r="AS374" s="6"/>
      <c r="AT374" s="6"/>
      <c r="AU374" s="6"/>
    </row>
    <row r="375" spans="1:47" ht="18" customHeight="1" x14ac:dyDescent="0.2">
      <c r="A375" s="15"/>
      <c r="B375" s="15"/>
      <c r="C375" s="15"/>
      <c r="D375" s="81"/>
      <c r="E375" s="81"/>
      <c r="F375" s="66"/>
      <c r="G375" s="82"/>
      <c r="H375" s="74"/>
      <c r="I375" s="83"/>
      <c r="J375" s="83"/>
      <c r="K375" s="83"/>
      <c r="L375" s="83"/>
      <c r="M375" s="85"/>
      <c r="N375" s="74"/>
      <c r="O375" s="86"/>
      <c r="P375" s="86"/>
      <c r="Q375" s="86"/>
      <c r="R375" s="86"/>
      <c r="S375" s="85"/>
      <c r="T375" s="74"/>
      <c r="U375" s="82"/>
      <c r="V375" s="74"/>
      <c r="W375" s="74"/>
      <c r="X375" s="15"/>
      <c r="Y375" s="15"/>
      <c r="Z375" s="15"/>
      <c r="AA375" s="15"/>
      <c r="AB375" s="85"/>
      <c r="AC375" s="87"/>
      <c r="AD375" s="88"/>
      <c r="AE375" s="88"/>
      <c r="AF375" s="88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  <c r="AS375" s="6"/>
      <c r="AT375" s="6"/>
      <c r="AU375" s="6"/>
    </row>
    <row r="376" spans="1:47" ht="18" customHeight="1" x14ac:dyDescent="0.2">
      <c r="A376" s="15"/>
      <c r="B376" s="15"/>
      <c r="C376" s="15"/>
      <c r="D376" s="81"/>
      <c r="E376" s="81"/>
      <c r="F376" s="66"/>
      <c r="G376" s="82"/>
      <c r="H376" s="74"/>
      <c r="I376" s="83"/>
      <c r="J376" s="83"/>
      <c r="K376" s="83"/>
      <c r="L376" s="83"/>
      <c r="M376" s="85"/>
      <c r="N376" s="74"/>
      <c r="O376" s="86"/>
      <c r="P376" s="86"/>
      <c r="Q376" s="86"/>
      <c r="R376" s="86"/>
      <c r="S376" s="85"/>
      <c r="T376" s="74"/>
      <c r="U376" s="82"/>
      <c r="V376" s="74"/>
      <c r="W376" s="74"/>
      <c r="X376" s="15"/>
      <c r="Y376" s="15"/>
      <c r="Z376" s="15"/>
      <c r="AA376" s="15"/>
      <c r="AB376" s="85"/>
      <c r="AC376" s="87"/>
      <c r="AD376" s="88"/>
      <c r="AE376" s="88"/>
      <c r="AF376" s="88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  <c r="AS376" s="6"/>
      <c r="AT376" s="6"/>
      <c r="AU376" s="6"/>
    </row>
    <row r="377" spans="1:47" ht="18" customHeight="1" x14ac:dyDescent="0.2">
      <c r="A377" s="15"/>
      <c r="B377" s="15"/>
      <c r="C377" s="15"/>
      <c r="D377" s="81"/>
      <c r="E377" s="81"/>
      <c r="F377" s="66"/>
      <c r="G377" s="82"/>
      <c r="H377" s="74"/>
      <c r="I377" s="83"/>
      <c r="J377" s="83"/>
      <c r="K377" s="83"/>
      <c r="L377" s="83"/>
      <c r="M377" s="85"/>
      <c r="N377" s="74"/>
      <c r="O377" s="86"/>
      <c r="P377" s="86"/>
      <c r="Q377" s="86"/>
      <c r="R377" s="86"/>
      <c r="S377" s="85"/>
      <c r="T377" s="74"/>
      <c r="U377" s="82"/>
      <c r="V377" s="74"/>
      <c r="W377" s="74"/>
      <c r="X377" s="15"/>
      <c r="Y377" s="15"/>
      <c r="Z377" s="15"/>
      <c r="AA377" s="15"/>
      <c r="AB377" s="85"/>
      <c r="AC377" s="87"/>
      <c r="AD377" s="88"/>
      <c r="AE377" s="88"/>
      <c r="AF377" s="88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  <c r="AS377" s="6"/>
      <c r="AT377" s="6"/>
      <c r="AU377" s="6"/>
    </row>
    <row r="378" spans="1:47" ht="18" customHeight="1" x14ac:dyDescent="0.2">
      <c r="A378" s="15"/>
      <c r="B378" s="15"/>
      <c r="C378" s="15"/>
      <c r="D378" s="81"/>
      <c r="E378" s="81"/>
      <c r="F378" s="66"/>
      <c r="G378" s="82"/>
      <c r="H378" s="74"/>
      <c r="I378" s="83"/>
      <c r="J378" s="83"/>
      <c r="K378" s="83"/>
      <c r="L378" s="83"/>
      <c r="M378" s="85"/>
      <c r="N378" s="74"/>
      <c r="O378" s="86"/>
      <c r="P378" s="86"/>
      <c r="Q378" s="86"/>
      <c r="R378" s="86"/>
      <c r="S378" s="85"/>
      <c r="T378" s="74"/>
      <c r="U378" s="82"/>
      <c r="V378" s="74"/>
      <c r="W378" s="74"/>
      <c r="X378" s="15"/>
      <c r="Y378" s="15"/>
      <c r="Z378" s="15"/>
      <c r="AA378" s="15"/>
      <c r="AB378" s="85"/>
      <c r="AC378" s="87"/>
      <c r="AD378" s="88"/>
      <c r="AE378" s="88"/>
      <c r="AF378" s="88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  <c r="AS378" s="6"/>
      <c r="AT378" s="6"/>
      <c r="AU378" s="6"/>
    </row>
    <row r="379" spans="1:47" ht="18" customHeight="1" x14ac:dyDescent="0.2">
      <c r="A379" s="15"/>
      <c r="B379" s="15"/>
      <c r="C379" s="15"/>
      <c r="D379" s="81"/>
      <c r="E379" s="81"/>
      <c r="F379" s="66"/>
      <c r="G379" s="82"/>
      <c r="H379" s="74"/>
      <c r="I379" s="83"/>
      <c r="J379" s="83"/>
      <c r="K379" s="83"/>
      <c r="L379" s="83"/>
      <c r="M379" s="85"/>
      <c r="N379" s="74"/>
      <c r="O379" s="86"/>
      <c r="P379" s="86"/>
      <c r="Q379" s="86"/>
      <c r="R379" s="86"/>
      <c r="S379" s="85"/>
      <c r="T379" s="74"/>
      <c r="U379" s="82"/>
      <c r="V379" s="74"/>
      <c r="W379" s="74"/>
      <c r="X379" s="15"/>
      <c r="Y379" s="15"/>
      <c r="Z379" s="15"/>
      <c r="AA379" s="15"/>
      <c r="AB379" s="85"/>
      <c r="AC379" s="87"/>
      <c r="AD379" s="88"/>
      <c r="AE379" s="88"/>
      <c r="AF379" s="88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  <c r="AS379" s="6"/>
      <c r="AT379" s="6"/>
      <c r="AU379" s="6"/>
    </row>
    <row r="380" spans="1:47" ht="18" customHeight="1" x14ac:dyDescent="0.2">
      <c r="A380" s="15"/>
      <c r="B380" s="15"/>
      <c r="C380" s="15"/>
      <c r="D380" s="81"/>
      <c r="E380" s="81"/>
      <c r="F380" s="66"/>
      <c r="G380" s="82"/>
      <c r="H380" s="74"/>
      <c r="I380" s="83"/>
      <c r="J380" s="83"/>
      <c r="K380" s="83"/>
      <c r="L380" s="83"/>
      <c r="M380" s="85"/>
      <c r="N380" s="74"/>
      <c r="O380" s="86"/>
      <c r="P380" s="86"/>
      <c r="Q380" s="86"/>
      <c r="R380" s="86"/>
      <c r="S380" s="85"/>
      <c r="T380" s="74"/>
      <c r="U380" s="82"/>
      <c r="V380" s="74"/>
      <c r="W380" s="74"/>
      <c r="X380" s="15"/>
      <c r="Y380" s="15"/>
      <c r="Z380" s="15"/>
      <c r="AA380" s="15"/>
      <c r="AB380" s="85"/>
      <c r="AC380" s="87"/>
      <c r="AD380" s="88"/>
      <c r="AE380" s="88"/>
      <c r="AF380" s="88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  <c r="AS380" s="6"/>
      <c r="AT380" s="6"/>
      <c r="AU380" s="6"/>
    </row>
    <row r="381" spans="1:47" ht="18" customHeight="1" x14ac:dyDescent="0.2">
      <c r="A381" s="15"/>
      <c r="B381" s="15"/>
      <c r="C381" s="15"/>
      <c r="D381" s="81"/>
      <c r="E381" s="81"/>
      <c r="F381" s="66"/>
      <c r="G381" s="82"/>
      <c r="H381" s="74"/>
      <c r="I381" s="83"/>
      <c r="J381" s="83"/>
      <c r="K381" s="83"/>
      <c r="L381" s="83"/>
      <c r="M381" s="85"/>
      <c r="N381" s="74"/>
      <c r="O381" s="86"/>
      <c r="P381" s="86"/>
      <c r="Q381" s="86"/>
      <c r="R381" s="86"/>
      <c r="S381" s="85"/>
      <c r="T381" s="74"/>
      <c r="U381" s="82"/>
      <c r="V381" s="74"/>
      <c r="W381" s="74"/>
      <c r="X381" s="15"/>
      <c r="Y381" s="15"/>
      <c r="Z381" s="15"/>
      <c r="AA381" s="15"/>
      <c r="AB381" s="85"/>
      <c r="AC381" s="87"/>
      <c r="AD381" s="88"/>
      <c r="AE381" s="88"/>
      <c r="AF381" s="88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  <c r="AS381" s="6"/>
      <c r="AT381" s="6"/>
      <c r="AU381" s="6"/>
    </row>
    <row r="382" spans="1:47" ht="18" customHeight="1" x14ac:dyDescent="0.2">
      <c r="A382" s="15"/>
      <c r="B382" s="15"/>
      <c r="C382" s="15"/>
      <c r="D382" s="81"/>
      <c r="E382" s="81"/>
      <c r="F382" s="66"/>
      <c r="G382" s="82"/>
      <c r="H382" s="74"/>
      <c r="I382" s="83"/>
      <c r="J382" s="83"/>
      <c r="K382" s="83"/>
      <c r="L382" s="83"/>
      <c r="M382" s="85"/>
      <c r="N382" s="74"/>
      <c r="O382" s="86"/>
      <c r="P382" s="86"/>
      <c r="Q382" s="86"/>
      <c r="R382" s="86"/>
      <c r="S382" s="85"/>
      <c r="T382" s="74"/>
      <c r="U382" s="82"/>
      <c r="V382" s="74"/>
      <c r="W382" s="74"/>
      <c r="X382" s="15"/>
      <c r="Y382" s="15"/>
      <c r="Z382" s="15"/>
      <c r="AA382" s="15"/>
      <c r="AB382" s="85"/>
      <c r="AC382" s="87"/>
      <c r="AD382" s="88"/>
      <c r="AE382" s="88"/>
      <c r="AF382" s="88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  <c r="AS382" s="6"/>
      <c r="AT382" s="6"/>
      <c r="AU382" s="6"/>
    </row>
    <row r="383" spans="1:47" ht="18" customHeight="1" x14ac:dyDescent="0.2">
      <c r="A383" s="15"/>
      <c r="B383" s="15"/>
      <c r="C383" s="15"/>
      <c r="D383" s="81"/>
      <c r="E383" s="81"/>
      <c r="F383" s="66"/>
      <c r="G383" s="82"/>
      <c r="H383" s="74"/>
      <c r="I383" s="83"/>
      <c r="J383" s="83"/>
      <c r="K383" s="83"/>
      <c r="L383" s="83"/>
      <c r="M383" s="85"/>
      <c r="N383" s="74"/>
      <c r="O383" s="86"/>
      <c r="P383" s="86"/>
      <c r="Q383" s="86"/>
      <c r="R383" s="86"/>
      <c r="S383" s="85"/>
      <c r="T383" s="74"/>
      <c r="U383" s="82"/>
      <c r="V383" s="74"/>
      <c r="W383" s="74"/>
      <c r="X383" s="15"/>
      <c r="Y383" s="15"/>
      <c r="Z383" s="15"/>
      <c r="AA383" s="15"/>
      <c r="AB383" s="85"/>
      <c r="AC383" s="87"/>
      <c r="AD383" s="88"/>
      <c r="AE383" s="88"/>
      <c r="AF383" s="88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  <c r="AS383" s="6"/>
      <c r="AT383" s="6"/>
      <c r="AU383" s="6"/>
    </row>
    <row r="384" spans="1:47" ht="18" customHeight="1" x14ac:dyDescent="0.2">
      <c r="A384" s="15"/>
      <c r="B384" s="15"/>
      <c r="C384" s="15"/>
      <c r="D384" s="81"/>
      <c r="E384" s="81"/>
      <c r="F384" s="66"/>
      <c r="G384" s="82"/>
      <c r="H384" s="74"/>
      <c r="I384" s="83"/>
      <c r="J384" s="83"/>
      <c r="K384" s="83"/>
      <c r="L384" s="83"/>
      <c r="M384" s="85"/>
      <c r="N384" s="74"/>
      <c r="O384" s="86"/>
      <c r="P384" s="86"/>
      <c r="Q384" s="86"/>
      <c r="R384" s="86"/>
      <c r="S384" s="85"/>
      <c r="T384" s="74"/>
      <c r="U384" s="82"/>
      <c r="V384" s="74"/>
      <c r="W384" s="74"/>
      <c r="X384" s="15"/>
      <c r="Y384" s="15"/>
      <c r="Z384" s="15"/>
      <c r="AA384" s="15"/>
      <c r="AB384" s="85"/>
      <c r="AC384" s="87"/>
      <c r="AD384" s="88"/>
      <c r="AE384" s="88"/>
      <c r="AF384" s="88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  <c r="AS384" s="6"/>
      <c r="AT384" s="6"/>
      <c r="AU384" s="6"/>
    </row>
    <row r="385" spans="1:47" ht="18" customHeight="1" x14ac:dyDescent="0.2">
      <c r="A385" s="15"/>
      <c r="B385" s="15"/>
      <c r="C385" s="15"/>
      <c r="D385" s="81"/>
      <c r="E385" s="81"/>
      <c r="F385" s="66"/>
      <c r="G385" s="82"/>
      <c r="H385" s="74"/>
      <c r="I385" s="83"/>
      <c r="J385" s="83"/>
      <c r="K385" s="83"/>
      <c r="L385" s="83"/>
      <c r="M385" s="85"/>
      <c r="N385" s="74"/>
      <c r="O385" s="86"/>
      <c r="P385" s="86"/>
      <c r="Q385" s="86"/>
      <c r="R385" s="86"/>
      <c r="S385" s="85"/>
      <c r="T385" s="74"/>
      <c r="U385" s="82"/>
      <c r="V385" s="74"/>
      <c r="W385" s="74"/>
      <c r="X385" s="15"/>
      <c r="Y385" s="15"/>
      <c r="Z385" s="15"/>
      <c r="AA385" s="15"/>
      <c r="AB385" s="85"/>
      <c r="AC385" s="87"/>
      <c r="AD385" s="88"/>
      <c r="AE385" s="88"/>
      <c r="AF385" s="88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  <c r="AS385" s="6"/>
      <c r="AT385" s="6"/>
      <c r="AU385" s="6"/>
    </row>
    <row r="386" spans="1:47" ht="18" customHeight="1" x14ac:dyDescent="0.2">
      <c r="A386" s="15"/>
      <c r="B386" s="15"/>
      <c r="C386" s="15"/>
      <c r="D386" s="81"/>
      <c r="E386" s="81"/>
      <c r="F386" s="66"/>
      <c r="G386" s="82"/>
      <c r="H386" s="74"/>
      <c r="I386" s="83"/>
      <c r="J386" s="83"/>
      <c r="K386" s="83"/>
      <c r="L386" s="83"/>
      <c r="M386" s="85"/>
      <c r="N386" s="74"/>
      <c r="O386" s="86"/>
      <c r="P386" s="86"/>
      <c r="Q386" s="86"/>
      <c r="R386" s="86"/>
      <c r="S386" s="85"/>
      <c r="T386" s="74"/>
      <c r="U386" s="82"/>
      <c r="V386" s="74"/>
      <c r="W386" s="74"/>
      <c r="X386" s="15"/>
      <c r="Y386" s="15"/>
      <c r="Z386" s="15"/>
      <c r="AA386" s="15"/>
      <c r="AB386" s="85"/>
      <c r="AC386" s="87"/>
      <c r="AD386" s="88"/>
      <c r="AE386" s="88"/>
      <c r="AF386" s="88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  <c r="AS386" s="6"/>
      <c r="AT386" s="6"/>
      <c r="AU386" s="6"/>
    </row>
    <row r="387" spans="1:47" ht="18" customHeight="1" x14ac:dyDescent="0.2">
      <c r="A387" s="15"/>
      <c r="B387" s="15"/>
      <c r="C387" s="15"/>
      <c r="D387" s="81"/>
      <c r="E387" s="81"/>
      <c r="F387" s="66"/>
      <c r="G387" s="82"/>
      <c r="H387" s="74"/>
      <c r="I387" s="83"/>
      <c r="J387" s="83"/>
      <c r="K387" s="83"/>
      <c r="L387" s="83"/>
      <c r="M387" s="85"/>
      <c r="N387" s="74"/>
      <c r="O387" s="86"/>
      <c r="P387" s="86"/>
      <c r="Q387" s="86"/>
      <c r="R387" s="86"/>
      <c r="S387" s="85"/>
      <c r="T387" s="74"/>
      <c r="U387" s="82"/>
      <c r="V387" s="74"/>
      <c r="W387" s="74"/>
      <c r="X387" s="15"/>
      <c r="Y387" s="15"/>
      <c r="Z387" s="15"/>
      <c r="AA387" s="15"/>
      <c r="AB387" s="85"/>
      <c r="AC387" s="87"/>
      <c r="AD387" s="88"/>
      <c r="AE387" s="88"/>
      <c r="AF387" s="88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  <c r="AS387" s="6"/>
      <c r="AT387" s="6"/>
      <c r="AU387" s="6"/>
    </row>
    <row r="388" spans="1:47" ht="18" customHeight="1" x14ac:dyDescent="0.2">
      <c r="A388" s="15"/>
      <c r="B388" s="15"/>
      <c r="C388" s="15"/>
      <c r="D388" s="81"/>
      <c r="E388" s="81"/>
      <c r="F388" s="66"/>
      <c r="G388" s="82"/>
      <c r="H388" s="74"/>
      <c r="I388" s="83"/>
      <c r="J388" s="83"/>
      <c r="K388" s="83"/>
      <c r="L388" s="83"/>
      <c r="M388" s="85"/>
      <c r="N388" s="74"/>
      <c r="O388" s="86"/>
      <c r="P388" s="86"/>
      <c r="Q388" s="86"/>
      <c r="R388" s="86"/>
      <c r="S388" s="85"/>
      <c r="T388" s="74"/>
      <c r="U388" s="82"/>
      <c r="V388" s="74"/>
      <c r="W388" s="74"/>
      <c r="X388" s="15"/>
      <c r="Y388" s="15"/>
      <c r="Z388" s="15"/>
      <c r="AA388" s="15"/>
      <c r="AB388" s="85"/>
      <c r="AC388" s="87"/>
      <c r="AD388" s="88"/>
      <c r="AE388" s="88"/>
      <c r="AF388" s="88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  <c r="AS388" s="6"/>
      <c r="AT388" s="6"/>
      <c r="AU388" s="6"/>
    </row>
    <row r="389" spans="1:47" ht="18" customHeight="1" x14ac:dyDescent="0.2">
      <c r="A389" s="15"/>
      <c r="B389" s="15"/>
      <c r="C389" s="15"/>
      <c r="D389" s="81"/>
      <c r="E389" s="81"/>
      <c r="F389" s="66"/>
      <c r="G389" s="82"/>
      <c r="H389" s="74"/>
      <c r="I389" s="83"/>
      <c r="J389" s="83"/>
      <c r="K389" s="83"/>
      <c r="L389" s="83"/>
      <c r="M389" s="85"/>
      <c r="N389" s="74"/>
      <c r="O389" s="86"/>
      <c r="P389" s="86"/>
      <c r="Q389" s="86"/>
      <c r="R389" s="86"/>
      <c r="S389" s="85"/>
      <c r="T389" s="74"/>
      <c r="U389" s="82"/>
      <c r="V389" s="74"/>
      <c r="W389" s="74"/>
      <c r="X389" s="15"/>
      <c r="Y389" s="15"/>
      <c r="Z389" s="15"/>
      <c r="AA389" s="15"/>
      <c r="AB389" s="85"/>
      <c r="AC389" s="87"/>
      <c r="AD389" s="88"/>
      <c r="AE389" s="88"/>
      <c r="AF389" s="88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  <c r="AS389" s="6"/>
      <c r="AT389" s="6"/>
      <c r="AU389" s="6"/>
    </row>
    <row r="390" spans="1:47" ht="18" customHeight="1" x14ac:dyDescent="0.2">
      <c r="A390" s="15"/>
      <c r="B390" s="15"/>
      <c r="C390" s="15"/>
      <c r="D390" s="81"/>
      <c r="E390" s="81"/>
      <c r="F390" s="66"/>
      <c r="G390" s="82"/>
      <c r="H390" s="74"/>
      <c r="I390" s="83"/>
      <c r="J390" s="83"/>
      <c r="K390" s="83"/>
      <c r="L390" s="83"/>
      <c r="M390" s="85"/>
      <c r="N390" s="74"/>
      <c r="O390" s="86"/>
      <c r="P390" s="86"/>
      <c r="Q390" s="86"/>
      <c r="R390" s="86"/>
      <c r="S390" s="85"/>
      <c r="T390" s="74"/>
      <c r="U390" s="82"/>
      <c r="V390" s="74"/>
      <c r="W390" s="74"/>
      <c r="X390" s="15"/>
      <c r="Y390" s="15"/>
      <c r="Z390" s="15"/>
      <c r="AA390" s="15"/>
      <c r="AB390" s="85"/>
      <c r="AC390" s="87"/>
      <c r="AD390" s="88"/>
      <c r="AE390" s="88"/>
      <c r="AF390" s="88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  <c r="AS390" s="6"/>
      <c r="AT390" s="6"/>
      <c r="AU390" s="6"/>
    </row>
    <row r="391" spans="1:47" ht="18" customHeight="1" x14ac:dyDescent="0.2">
      <c r="A391" s="15"/>
      <c r="B391" s="15"/>
      <c r="C391" s="15"/>
      <c r="D391" s="81"/>
      <c r="E391" s="81"/>
      <c r="F391" s="66"/>
      <c r="G391" s="82"/>
      <c r="H391" s="74"/>
      <c r="I391" s="83"/>
      <c r="J391" s="83"/>
      <c r="K391" s="83"/>
      <c r="L391" s="83"/>
      <c r="M391" s="85"/>
      <c r="N391" s="74"/>
      <c r="O391" s="86"/>
      <c r="P391" s="86"/>
      <c r="Q391" s="86"/>
      <c r="R391" s="86"/>
      <c r="S391" s="85"/>
      <c r="T391" s="74"/>
      <c r="U391" s="82"/>
      <c r="V391" s="74"/>
      <c r="W391" s="74"/>
      <c r="X391" s="15"/>
      <c r="Y391" s="15"/>
      <c r="Z391" s="15"/>
      <c r="AA391" s="15"/>
      <c r="AB391" s="85"/>
      <c r="AC391" s="87"/>
      <c r="AD391" s="88"/>
      <c r="AE391" s="88"/>
      <c r="AF391" s="88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  <c r="AS391" s="6"/>
      <c r="AT391" s="6"/>
      <c r="AU391" s="6"/>
    </row>
    <row r="392" spans="1:47" ht="18" customHeight="1" x14ac:dyDescent="0.2">
      <c r="A392" s="15"/>
      <c r="B392" s="15"/>
      <c r="C392" s="15"/>
      <c r="D392" s="81"/>
      <c r="E392" s="81"/>
      <c r="F392" s="66"/>
      <c r="G392" s="82"/>
      <c r="H392" s="74"/>
      <c r="I392" s="83"/>
      <c r="J392" s="83"/>
      <c r="K392" s="83"/>
      <c r="L392" s="83"/>
      <c r="M392" s="85"/>
      <c r="N392" s="74"/>
      <c r="O392" s="86"/>
      <c r="P392" s="86"/>
      <c r="Q392" s="86"/>
      <c r="R392" s="86"/>
      <c r="S392" s="85"/>
      <c r="T392" s="74"/>
      <c r="U392" s="82"/>
      <c r="V392" s="74"/>
      <c r="W392" s="74"/>
      <c r="X392" s="15"/>
      <c r="Y392" s="15"/>
      <c r="Z392" s="15"/>
      <c r="AA392" s="15"/>
      <c r="AB392" s="85"/>
      <c r="AC392" s="87"/>
      <c r="AD392" s="88"/>
      <c r="AE392" s="88"/>
      <c r="AF392" s="88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  <c r="AS392" s="6"/>
      <c r="AT392" s="6"/>
      <c r="AU392" s="6"/>
    </row>
    <row r="393" spans="1:47" ht="18" customHeight="1" x14ac:dyDescent="0.2">
      <c r="A393" s="15"/>
      <c r="B393" s="15"/>
      <c r="C393" s="15"/>
      <c r="D393" s="81"/>
      <c r="E393" s="81"/>
      <c r="F393" s="66"/>
      <c r="G393" s="82"/>
      <c r="H393" s="74"/>
      <c r="I393" s="83"/>
      <c r="J393" s="83"/>
      <c r="K393" s="83"/>
      <c r="L393" s="83"/>
      <c r="M393" s="85"/>
      <c r="N393" s="74"/>
      <c r="O393" s="86"/>
      <c r="P393" s="86"/>
      <c r="Q393" s="86"/>
      <c r="R393" s="86"/>
      <c r="S393" s="85"/>
      <c r="T393" s="74"/>
      <c r="U393" s="82"/>
      <c r="V393" s="74"/>
      <c r="W393" s="74"/>
      <c r="X393" s="15"/>
      <c r="Y393" s="15"/>
      <c r="Z393" s="15"/>
      <c r="AA393" s="15"/>
      <c r="AB393" s="85"/>
      <c r="AC393" s="87"/>
      <c r="AD393" s="88"/>
      <c r="AE393" s="88"/>
      <c r="AF393" s="88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  <c r="AS393" s="6"/>
      <c r="AT393" s="6"/>
      <c r="AU393" s="6"/>
    </row>
    <row r="394" spans="1:47" ht="18" customHeight="1" x14ac:dyDescent="0.2">
      <c r="A394" s="15"/>
      <c r="B394" s="15"/>
      <c r="C394" s="15"/>
      <c r="D394" s="81"/>
      <c r="E394" s="81"/>
      <c r="F394" s="66"/>
      <c r="G394" s="82"/>
      <c r="H394" s="74"/>
      <c r="I394" s="83"/>
      <c r="J394" s="83"/>
      <c r="K394" s="83"/>
      <c r="L394" s="83"/>
      <c r="M394" s="85"/>
      <c r="N394" s="74"/>
      <c r="O394" s="86"/>
      <c r="P394" s="86"/>
      <c r="Q394" s="86"/>
      <c r="R394" s="86"/>
      <c r="S394" s="85"/>
      <c r="T394" s="74"/>
      <c r="U394" s="82"/>
      <c r="V394" s="74"/>
      <c r="W394" s="74"/>
      <c r="X394" s="15"/>
      <c r="Y394" s="15"/>
      <c r="Z394" s="15"/>
      <c r="AA394" s="15"/>
      <c r="AB394" s="85"/>
      <c r="AC394" s="87"/>
      <c r="AD394" s="88"/>
      <c r="AE394" s="88"/>
      <c r="AF394" s="88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  <c r="AS394" s="6"/>
      <c r="AT394" s="6"/>
      <c r="AU394" s="6"/>
    </row>
    <row r="395" spans="1:47" ht="18" customHeight="1" x14ac:dyDescent="0.2">
      <c r="A395" s="15"/>
      <c r="B395" s="15"/>
      <c r="C395" s="15"/>
      <c r="D395" s="81"/>
      <c r="E395" s="81"/>
      <c r="F395" s="66"/>
      <c r="G395" s="82"/>
      <c r="H395" s="74"/>
      <c r="I395" s="83"/>
      <c r="J395" s="83"/>
      <c r="K395" s="83"/>
      <c r="L395" s="83"/>
      <c r="M395" s="85"/>
      <c r="N395" s="74"/>
      <c r="O395" s="86"/>
      <c r="P395" s="86"/>
      <c r="Q395" s="86"/>
      <c r="R395" s="86"/>
      <c r="S395" s="85"/>
      <c r="T395" s="74"/>
      <c r="U395" s="82"/>
      <c r="V395" s="74"/>
      <c r="W395" s="74"/>
      <c r="X395" s="15"/>
      <c r="Y395" s="15"/>
      <c r="Z395" s="15"/>
      <c r="AA395" s="15"/>
      <c r="AB395" s="85"/>
      <c r="AC395" s="87"/>
      <c r="AD395" s="88"/>
      <c r="AE395" s="88"/>
      <c r="AF395" s="88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  <c r="AS395" s="6"/>
      <c r="AT395" s="6"/>
      <c r="AU395" s="6"/>
    </row>
    <row r="396" spans="1:47" ht="18" customHeight="1" x14ac:dyDescent="0.2">
      <c r="A396" s="15"/>
      <c r="B396" s="15"/>
      <c r="C396" s="15"/>
      <c r="D396" s="81"/>
      <c r="E396" s="81"/>
      <c r="F396" s="66"/>
      <c r="G396" s="82"/>
      <c r="H396" s="74"/>
      <c r="I396" s="83"/>
      <c r="J396" s="83"/>
      <c r="K396" s="83"/>
      <c r="L396" s="83"/>
      <c r="M396" s="85"/>
      <c r="N396" s="74"/>
      <c r="O396" s="86"/>
      <c r="P396" s="86"/>
      <c r="Q396" s="86"/>
      <c r="R396" s="86"/>
      <c r="S396" s="85"/>
      <c r="T396" s="74"/>
      <c r="U396" s="82"/>
      <c r="V396" s="74"/>
      <c r="W396" s="74"/>
      <c r="X396" s="15"/>
      <c r="Y396" s="15"/>
      <c r="Z396" s="15"/>
      <c r="AA396" s="15"/>
      <c r="AB396" s="85"/>
      <c r="AC396" s="87"/>
      <c r="AD396" s="88"/>
      <c r="AE396" s="88"/>
      <c r="AF396" s="88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  <c r="AS396" s="6"/>
      <c r="AT396" s="6"/>
      <c r="AU396" s="6"/>
    </row>
    <row r="397" spans="1:47" ht="18" customHeight="1" x14ac:dyDescent="0.2">
      <c r="A397" s="15"/>
      <c r="B397" s="15"/>
      <c r="C397" s="15"/>
      <c r="D397" s="81"/>
      <c r="E397" s="81"/>
      <c r="F397" s="66"/>
      <c r="G397" s="82"/>
      <c r="H397" s="74"/>
      <c r="I397" s="83"/>
      <c r="J397" s="83"/>
      <c r="K397" s="83"/>
      <c r="L397" s="83"/>
      <c r="M397" s="85"/>
      <c r="N397" s="74"/>
      <c r="O397" s="86"/>
      <c r="P397" s="86"/>
      <c r="Q397" s="86"/>
      <c r="R397" s="86"/>
      <c r="S397" s="85"/>
      <c r="T397" s="74"/>
      <c r="U397" s="82"/>
      <c r="V397" s="74"/>
      <c r="W397" s="74"/>
      <c r="X397" s="15"/>
      <c r="Y397" s="15"/>
      <c r="Z397" s="15"/>
      <c r="AA397" s="15"/>
      <c r="AB397" s="85"/>
      <c r="AC397" s="87"/>
      <c r="AD397" s="88"/>
      <c r="AE397" s="88"/>
      <c r="AF397" s="88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  <c r="AS397" s="6"/>
      <c r="AT397" s="6"/>
      <c r="AU397" s="6"/>
    </row>
    <row r="398" spans="1:47" ht="18" customHeight="1" x14ac:dyDescent="0.2">
      <c r="A398" s="15"/>
      <c r="B398" s="15"/>
      <c r="C398" s="15"/>
      <c r="D398" s="81"/>
      <c r="E398" s="81"/>
      <c r="F398" s="66"/>
      <c r="G398" s="82"/>
      <c r="H398" s="74"/>
      <c r="I398" s="83"/>
      <c r="J398" s="83"/>
      <c r="K398" s="83"/>
      <c r="L398" s="83"/>
      <c r="M398" s="85"/>
      <c r="N398" s="74"/>
      <c r="O398" s="86"/>
      <c r="P398" s="86"/>
      <c r="Q398" s="86"/>
      <c r="R398" s="86"/>
      <c r="S398" s="85"/>
      <c r="T398" s="74"/>
      <c r="U398" s="82"/>
      <c r="V398" s="74"/>
      <c r="W398" s="74"/>
      <c r="X398" s="15"/>
      <c r="Y398" s="15"/>
      <c r="Z398" s="15"/>
      <c r="AA398" s="15"/>
      <c r="AB398" s="85"/>
      <c r="AC398" s="87"/>
      <c r="AD398" s="88"/>
      <c r="AE398" s="88"/>
      <c r="AF398" s="88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  <c r="AS398" s="6"/>
      <c r="AT398" s="6"/>
      <c r="AU398" s="6"/>
    </row>
    <row r="399" spans="1:47" ht="18" customHeight="1" x14ac:dyDescent="0.2">
      <c r="A399" s="15"/>
      <c r="B399" s="15"/>
      <c r="C399" s="15"/>
      <c r="D399" s="81"/>
      <c r="E399" s="81"/>
      <c r="F399" s="66"/>
      <c r="G399" s="82"/>
      <c r="H399" s="74"/>
      <c r="I399" s="83"/>
      <c r="J399" s="83"/>
      <c r="K399" s="83"/>
      <c r="L399" s="83"/>
      <c r="M399" s="85"/>
      <c r="N399" s="74"/>
      <c r="O399" s="86"/>
      <c r="P399" s="86"/>
      <c r="Q399" s="86"/>
      <c r="R399" s="86"/>
      <c r="S399" s="85"/>
      <c r="T399" s="74"/>
      <c r="U399" s="82"/>
      <c r="V399" s="74"/>
      <c r="W399" s="74"/>
      <c r="X399" s="15"/>
      <c r="Y399" s="15"/>
      <c r="Z399" s="15"/>
      <c r="AA399" s="15"/>
      <c r="AB399" s="85"/>
      <c r="AC399" s="87"/>
      <c r="AD399" s="88"/>
      <c r="AE399" s="88"/>
      <c r="AF399" s="88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  <c r="AS399" s="6"/>
      <c r="AT399" s="6"/>
      <c r="AU399" s="6"/>
    </row>
    <row r="400" spans="1:47" ht="18" customHeight="1" x14ac:dyDescent="0.2">
      <c r="A400" s="15"/>
      <c r="B400" s="15"/>
      <c r="C400" s="15"/>
      <c r="D400" s="81"/>
      <c r="E400" s="81"/>
      <c r="F400" s="66"/>
      <c r="G400" s="82"/>
      <c r="H400" s="74"/>
      <c r="I400" s="83"/>
      <c r="J400" s="83"/>
      <c r="K400" s="83"/>
      <c r="L400" s="83"/>
      <c r="M400" s="85"/>
      <c r="N400" s="74"/>
      <c r="O400" s="86"/>
      <c r="P400" s="86"/>
      <c r="Q400" s="86"/>
      <c r="R400" s="86"/>
      <c r="S400" s="85"/>
      <c r="T400" s="74"/>
      <c r="U400" s="82"/>
      <c r="V400" s="74"/>
      <c r="W400" s="74"/>
      <c r="X400" s="15"/>
      <c r="Y400" s="15"/>
      <c r="Z400" s="15"/>
      <c r="AA400" s="15"/>
      <c r="AB400" s="85"/>
      <c r="AC400" s="87"/>
      <c r="AD400" s="88"/>
      <c r="AE400" s="88"/>
      <c r="AF400" s="88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  <c r="AS400" s="6"/>
      <c r="AT400" s="6"/>
      <c r="AU400" s="6"/>
    </row>
    <row r="401" spans="1:47" ht="18" customHeight="1" x14ac:dyDescent="0.2">
      <c r="A401" s="15"/>
      <c r="B401" s="15"/>
      <c r="C401" s="15"/>
      <c r="D401" s="81"/>
      <c r="E401" s="81"/>
      <c r="F401" s="66"/>
      <c r="G401" s="82"/>
      <c r="H401" s="74"/>
      <c r="I401" s="83"/>
      <c r="J401" s="83"/>
      <c r="K401" s="83"/>
      <c r="L401" s="83"/>
      <c r="M401" s="85"/>
      <c r="N401" s="74"/>
      <c r="O401" s="86"/>
      <c r="P401" s="86"/>
      <c r="Q401" s="86"/>
      <c r="R401" s="86"/>
      <c r="S401" s="85"/>
      <c r="T401" s="74"/>
      <c r="U401" s="82"/>
      <c r="V401" s="74"/>
      <c r="W401" s="74"/>
      <c r="X401" s="15"/>
      <c r="Y401" s="15"/>
      <c r="Z401" s="15"/>
      <c r="AA401" s="15"/>
      <c r="AB401" s="85"/>
      <c r="AC401" s="87"/>
      <c r="AD401" s="88"/>
      <c r="AE401" s="88"/>
      <c r="AF401" s="88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  <c r="AS401" s="6"/>
      <c r="AT401" s="6"/>
      <c r="AU401" s="6"/>
    </row>
    <row r="402" spans="1:47" ht="18" customHeight="1" x14ac:dyDescent="0.2">
      <c r="A402" s="15"/>
      <c r="B402" s="15"/>
      <c r="C402" s="15"/>
      <c r="D402" s="81"/>
      <c r="E402" s="81"/>
      <c r="F402" s="66"/>
      <c r="G402" s="82"/>
      <c r="H402" s="74"/>
      <c r="I402" s="83"/>
      <c r="J402" s="83"/>
      <c r="K402" s="83"/>
      <c r="L402" s="83"/>
      <c r="M402" s="85"/>
      <c r="N402" s="74"/>
      <c r="O402" s="86"/>
      <c r="P402" s="86"/>
      <c r="Q402" s="86"/>
      <c r="R402" s="86"/>
      <c r="S402" s="85"/>
      <c r="T402" s="74"/>
      <c r="U402" s="82"/>
      <c r="V402" s="74"/>
      <c r="W402" s="74"/>
      <c r="X402" s="15"/>
      <c r="Y402" s="15"/>
      <c r="Z402" s="15"/>
      <c r="AA402" s="15"/>
      <c r="AB402" s="85"/>
      <c r="AC402" s="87"/>
      <c r="AD402" s="88"/>
      <c r="AE402" s="88"/>
      <c r="AF402" s="88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  <c r="AS402" s="6"/>
      <c r="AT402" s="6"/>
      <c r="AU402" s="6"/>
    </row>
    <row r="403" spans="1:47" ht="18" customHeight="1" x14ac:dyDescent="0.2">
      <c r="A403" s="15"/>
      <c r="B403" s="15"/>
      <c r="C403" s="15"/>
      <c r="D403" s="81"/>
      <c r="E403" s="81"/>
      <c r="F403" s="66"/>
      <c r="G403" s="82"/>
      <c r="H403" s="74"/>
      <c r="I403" s="83"/>
      <c r="J403" s="83"/>
      <c r="K403" s="83"/>
      <c r="L403" s="83"/>
      <c r="M403" s="85"/>
      <c r="N403" s="74"/>
      <c r="O403" s="86"/>
      <c r="P403" s="86"/>
      <c r="Q403" s="86"/>
      <c r="R403" s="86"/>
      <c r="S403" s="85"/>
      <c r="T403" s="74"/>
      <c r="U403" s="82"/>
      <c r="V403" s="74"/>
      <c r="W403" s="74"/>
      <c r="X403" s="15"/>
      <c r="Y403" s="15"/>
      <c r="Z403" s="15"/>
      <c r="AA403" s="15"/>
      <c r="AB403" s="85"/>
      <c r="AC403" s="87"/>
      <c r="AD403" s="88"/>
      <c r="AE403" s="88"/>
      <c r="AF403" s="88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  <c r="AS403" s="6"/>
      <c r="AT403" s="6"/>
      <c r="AU403" s="6"/>
    </row>
    <row r="404" spans="1:47" ht="18" customHeight="1" x14ac:dyDescent="0.2">
      <c r="A404" s="15"/>
      <c r="B404" s="15"/>
      <c r="C404" s="15"/>
      <c r="D404" s="81"/>
      <c r="E404" s="81"/>
      <c r="F404" s="66"/>
      <c r="G404" s="82"/>
      <c r="H404" s="74"/>
      <c r="I404" s="83"/>
      <c r="J404" s="83"/>
      <c r="K404" s="83"/>
      <c r="L404" s="83"/>
      <c r="M404" s="85"/>
      <c r="N404" s="74"/>
      <c r="O404" s="86"/>
      <c r="P404" s="86"/>
      <c r="Q404" s="86"/>
      <c r="R404" s="86"/>
      <c r="S404" s="85"/>
      <c r="T404" s="74"/>
      <c r="U404" s="82"/>
      <c r="V404" s="74"/>
      <c r="W404" s="74"/>
      <c r="X404" s="15"/>
      <c r="Y404" s="15"/>
      <c r="Z404" s="15"/>
      <c r="AA404" s="15"/>
      <c r="AB404" s="85"/>
      <c r="AC404" s="87"/>
      <c r="AD404" s="88"/>
      <c r="AE404" s="88"/>
      <c r="AF404" s="88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  <c r="AS404" s="6"/>
      <c r="AT404" s="6"/>
      <c r="AU404" s="6"/>
    </row>
    <row r="405" spans="1:47" ht="18" customHeight="1" x14ac:dyDescent="0.2">
      <c r="A405" s="15"/>
      <c r="B405" s="15"/>
      <c r="C405" s="15"/>
      <c r="D405" s="81"/>
      <c r="E405" s="81"/>
      <c r="F405" s="66"/>
      <c r="G405" s="82"/>
      <c r="H405" s="74"/>
      <c r="I405" s="83"/>
      <c r="J405" s="83"/>
      <c r="K405" s="83"/>
      <c r="L405" s="83"/>
      <c r="M405" s="85"/>
      <c r="N405" s="74"/>
      <c r="O405" s="86"/>
      <c r="P405" s="86"/>
      <c r="Q405" s="86"/>
      <c r="R405" s="86"/>
      <c r="S405" s="85"/>
      <c r="T405" s="74"/>
      <c r="U405" s="82"/>
      <c r="V405" s="74"/>
      <c r="W405" s="74"/>
      <c r="X405" s="15"/>
      <c r="Y405" s="15"/>
      <c r="Z405" s="15"/>
      <c r="AA405" s="15"/>
      <c r="AB405" s="85"/>
      <c r="AC405" s="87"/>
      <c r="AD405" s="88"/>
      <c r="AE405" s="88"/>
      <c r="AF405" s="88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  <c r="AS405" s="6"/>
      <c r="AT405" s="6"/>
      <c r="AU405" s="6"/>
    </row>
    <row r="406" spans="1:47" ht="18" customHeight="1" x14ac:dyDescent="0.2">
      <c r="A406" s="15"/>
      <c r="B406" s="15"/>
      <c r="C406" s="15"/>
      <c r="D406" s="81"/>
      <c r="E406" s="81"/>
      <c r="F406" s="66"/>
      <c r="G406" s="82"/>
      <c r="H406" s="74"/>
      <c r="I406" s="83"/>
      <c r="J406" s="83"/>
      <c r="K406" s="83"/>
      <c r="L406" s="83"/>
      <c r="M406" s="85"/>
      <c r="N406" s="74"/>
      <c r="O406" s="86"/>
      <c r="P406" s="86"/>
      <c r="Q406" s="86"/>
      <c r="R406" s="86"/>
      <c r="S406" s="85"/>
      <c r="T406" s="74"/>
      <c r="U406" s="82"/>
      <c r="V406" s="74"/>
      <c r="W406" s="74"/>
      <c r="X406" s="15"/>
      <c r="Y406" s="15"/>
      <c r="Z406" s="15"/>
      <c r="AA406" s="15"/>
      <c r="AB406" s="85"/>
      <c r="AC406" s="87"/>
      <c r="AD406" s="88"/>
      <c r="AE406" s="88"/>
      <c r="AF406" s="88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  <c r="AS406" s="6"/>
      <c r="AT406" s="6"/>
      <c r="AU406" s="6"/>
    </row>
    <row r="407" spans="1:47" ht="18" customHeight="1" x14ac:dyDescent="0.2">
      <c r="A407" s="15"/>
      <c r="B407" s="15"/>
      <c r="C407" s="15"/>
      <c r="D407" s="81"/>
      <c r="E407" s="81"/>
      <c r="F407" s="66"/>
      <c r="G407" s="82"/>
      <c r="H407" s="74"/>
      <c r="I407" s="83"/>
      <c r="J407" s="83"/>
      <c r="K407" s="83"/>
      <c r="L407" s="83"/>
      <c r="M407" s="85"/>
      <c r="N407" s="74"/>
      <c r="O407" s="86"/>
      <c r="P407" s="86"/>
      <c r="Q407" s="86"/>
      <c r="R407" s="86"/>
      <c r="S407" s="85"/>
      <c r="T407" s="74"/>
      <c r="U407" s="82"/>
      <c r="V407" s="74"/>
      <c r="W407" s="74"/>
      <c r="X407" s="15"/>
      <c r="Y407" s="15"/>
      <c r="Z407" s="15"/>
      <c r="AA407" s="15"/>
      <c r="AB407" s="85"/>
      <c r="AC407" s="87"/>
      <c r="AD407" s="88"/>
      <c r="AE407" s="88"/>
      <c r="AF407" s="88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  <c r="AS407" s="6"/>
      <c r="AT407" s="6"/>
      <c r="AU407" s="6"/>
    </row>
    <row r="408" spans="1:47" ht="18" customHeight="1" x14ac:dyDescent="0.2">
      <c r="A408" s="15"/>
      <c r="B408" s="15"/>
      <c r="C408" s="15"/>
      <c r="D408" s="81"/>
      <c r="E408" s="81"/>
      <c r="F408" s="66"/>
      <c r="G408" s="82"/>
      <c r="H408" s="74"/>
      <c r="I408" s="83"/>
      <c r="J408" s="83"/>
      <c r="K408" s="83"/>
      <c r="L408" s="83"/>
      <c r="M408" s="85"/>
      <c r="N408" s="74"/>
      <c r="O408" s="86"/>
      <c r="P408" s="86"/>
      <c r="Q408" s="86"/>
      <c r="R408" s="86"/>
      <c r="S408" s="85"/>
      <c r="T408" s="74"/>
      <c r="U408" s="82"/>
      <c r="V408" s="74"/>
      <c r="W408" s="74"/>
      <c r="X408" s="15"/>
      <c r="Y408" s="15"/>
      <c r="Z408" s="15"/>
      <c r="AA408" s="15"/>
      <c r="AB408" s="85"/>
      <c r="AC408" s="87"/>
      <c r="AD408" s="88"/>
      <c r="AE408" s="88"/>
      <c r="AF408" s="88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  <c r="AS408" s="6"/>
      <c r="AT408" s="6"/>
      <c r="AU408" s="6"/>
    </row>
    <row r="409" spans="1:47" ht="18" customHeight="1" x14ac:dyDescent="0.2">
      <c r="A409" s="15"/>
      <c r="B409" s="15"/>
      <c r="C409" s="15"/>
      <c r="D409" s="81"/>
      <c r="E409" s="81"/>
      <c r="F409" s="66"/>
      <c r="G409" s="82"/>
      <c r="H409" s="74"/>
      <c r="I409" s="83"/>
      <c r="J409" s="83"/>
      <c r="K409" s="83"/>
      <c r="L409" s="83"/>
      <c r="M409" s="85"/>
      <c r="N409" s="74"/>
      <c r="O409" s="86"/>
      <c r="P409" s="86"/>
      <c r="Q409" s="86"/>
      <c r="R409" s="86"/>
      <c r="S409" s="85"/>
      <c r="T409" s="74"/>
      <c r="U409" s="82"/>
      <c r="V409" s="74"/>
      <c r="W409" s="74"/>
      <c r="X409" s="15"/>
      <c r="Y409" s="15"/>
      <c r="Z409" s="15"/>
      <c r="AA409" s="15"/>
      <c r="AB409" s="85"/>
      <c r="AC409" s="87"/>
      <c r="AD409" s="88"/>
      <c r="AE409" s="88"/>
      <c r="AF409" s="88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  <c r="AS409" s="6"/>
      <c r="AT409" s="6"/>
      <c r="AU409" s="6"/>
    </row>
    <row r="410" spans="1:47" ht="18" customHeight="1" x14ac:dyDescent="0.2">
      <c r="A410" s="15"/>
      <c r="B410" s="15"/>
      <c r="C410" s="15"/>
      <c r="D410" s="81"/>
      <c r="E410" s="81"/>
      <c r="F410" s="66"/>
      <c r="G410" s="82"/>
      <c r="H410" s="74"/>
      <c r="I410" s="83"/>
      <c r="J410" s="83"/>
      <c r="K410" s="83"/>
      <c r="L410" s="83"/>
      <c r="M410" s="85"/>
      <c r="N410" s="74"/>
      <c r="O410" s="86"/>
      <c r="P410" s="86"/>
      <c r="Q410" s="86"/>
      <c r="R410" s="86"/>
      <c r="S410" s="85"/>
      <c r="T410" s="74"/>
      <c r="U410" s="82"/>
      <c r="V410" s="74"/>
      <c r="W410" s="74"/>
      <c r="X410" s="15"/>
      <c r="Y410" s="15"/>
      <c r="Z410" s="15"/>
      <c r="AA410" s="15"/>
      <c r="AB410" s="85"/>
      <c r="AC410" s="87"/>
      <c r="AD410" s="88"/>
      <c r="AE410" s="88"/>
      <c r="AF410" s="88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  <c r="AS410" s="6"/>
      <c r="AT410" s="6"/>
      <c r="AU410" s="6"/>
    </row>
    <row r="411" spans="1:47" ht="18" customHeight="1" x14ac:dyDescent="0.2">
      <c r="A411" s="15"/>
      <c r="B411" s="15"/>
      <c r="C411" s="15"/>
      <c r="D411" s="81"/>
      <c r="E411" s="81"/>
      <c r="F411" s="66"/>
      <c r="G411" s="82"/>
      <c r="H411" s="74"/>
      <c r="I411" s="83"/>
      <c r="J411" s="83"/>
      <c r="K411" s="83"/>
      <c r="L411" s="83"/>
      <c r="M411" s="85"/>
      <c r="N411" s="74"/>
      <c r="O411" s="86"/>
      <c r="P411" s="86"/>
      <c r="Q411" s="86"/>
      <c r="R411" s="86"/>
      <c r="S411" s="85"/>
      <c r="T411" s="74"/>
      <c r="U411" s="82"/>
      <c r="V411" s="74"/>
      <c r="W411" s="74"/>
      <c r="X411" s="15"/>
      <c r="Y411" s="15"/>
      <c r="Z411" s="15"/>
      <c r="AA411" s="15"/>
      <c r="AB411" s="85"/>
      <c r="AC411" s="87"/>
      <c r="AD411" s="88"/>
      <c r="AE411" s="88"/>
      <c r="AF411" s="88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  <c r="AS411" s="6"/>
      <c r="AT411" s="6"/>
      <c r="AU411" s="6"/>
    </row>
    <row r="412" spans="1:47" ht="18" customHeight="1" x14ac:dyDescent="0.2">
      <c r="A412" s="15"/>
      <c r="B412" s="15"/>
      <c r="C412" s="15"/>
      <c r="D412" s="81"/>
      <c r="E412" s="81"/>
      <c r="F412" s="66"/>
      <c r="G412" s="82"/>
      <c r="H412" s="74"/>
      <c r="I412" s="83"/>
      <c r="J412" s="83"/>
      <c r="K412" s="83"/>
      <c r="L412" s="83"/>
      <c r="M412" s="85"/>
      <c r="N412" s="74"/>
      <c r="O412" s="86"/>
      <c r="P412" s="86"/>
      <c r="Q412" s="86"/>
      <c r="R412" s="86"/>
      <c r="S412" s="85"/>
      <c r="T412" s="74"/>
      <c r="U412" s="82"/>
      <c r="V412" s="74"/>
      <c r="W412" s="74"/>
      <c r="X412" s="15"/>
      <c r="Y412" s="15"/>
      <c r="Z412" s="15"/>
      <c r="AA412" s="15"/>
      <c r="AB412" s="85"/>
      <c r="AC412" s="87"/>
      <c r="AD412" s="88"/>
      <c r="AE412" s="88"/>
      <c r="AF412" s="88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  <c r="AS412" s="6"/>
      <c r="AT412" s="6"/>
      <c r="AU412" s="6"/>
    </row>
    <row r="413" spans="1:47" ht="18" customHeight="1" x14ac:dyDescent="0.2">
      <c r="A413" s="15"/>
      <c r="B413" s="15"/>
      <c r="C413" s="15"/>
      <c r="D413" s="81"/>
      <c r="E413" s="81"/>
      <c r="F413" s="66"/>
      <c r="G413" s="82"/>
      <c r="H413" s="74"/>
      <c r="I413" s="83"/>
      <c r="J413" s="83"/>
      <c r="K413" s="83"/>
      <c r="L413" s="83"/>
      <c r="M413" s="85"/>
      <c r="N413" s="74"/>
      <c r="O413" s="86"/>
      <c r="P413" s="86"/>
      <c r="Q413" s="86"/>
      <c r="R413" s="86"/>
      <c r="S413" s="85"/>
      <c r="T413" s="74"/>
      <c r="U413" s="82"/>
      <c r="V413" s="74"/>
      <c r="W413" s="74"/>
      <c r="X413" s="15"/>
      <c r="Y413" s="15"/>
      <c r="Z413" s="15"/>
      <c r="AA413" s="15"/>
      <c r="AB413" s="85"/>
      <c r="AC413" s="87"/>
      <c r="AD413" s="88"/>
      <c r="AE413" s="88"/>
      <c r="AF413" s="88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  <c r="AS413" s="6"/>
      <c r="AT413" s="6"/>
      <c r="AU413" s="6"/>
    </row>
    <row r="414" spans="1:47" ht="18" customHeight="1" x14ac:dyDescent="0.2">
      <c r="A414" s="15"/>
      <c r="B414" s="15"/>
      <c r="C414" s="15"/>
      <c r="D414" s="81"/>
      <c r="E414" s="81"/>
      <c r="F414" s="66"/>
      <c r="G414" s="82"/>
      <c r="H414" s="74"/>
      <c r="I414" s="83"/>
      <c r="J414" s="83"/>
      <c r="K414" s="83"/>
      <c r="L414" s="83"/>
      <c r="M414" s="85"/>
      <c r="N414" s="74"/>
      <c r="O414" s="86"/>
      <c r="P414" s="86"/>
      <c r="Q414" s="86"/>
      <c r="R414" s="86"/>
      <c r="S414" s="85"/>
      <c r="T414" s="74"/>
      <c r="U414" s="82"/>
      <c r="V414" s="74"/>
      <c r="W414" s="74"/>
      <c r="X414" s="15"/>
      <c r="Y414" s="15"/>
      <c r="Z414" s="15"/>
      <c r="AA414" s="15"/>
      <c r="AB414" s="85"/>
      <c r="AC414" s="87"/>
      <c r="AD414" s="88"/>
      <c r="AE414" s="88"/>
      <c r="AF414" s="88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  <c r="AS414" s="6"/>
      <c r="AT414" s="6"/>
      <c r="AU414" s="6"/>
    </row>
    <row r="415" spans="1:47" ht="18" customHeight="1" x14ac:dyDescent="0.2">
      <c r="A415" s="15"/>
      <c r="B415" s="15"/>
      <c r="C415" s="15"/>
      <c r="D415" s="81"/>
      <c r="E415" s="81"/>
      <c r="F415" s="66"/>
      <c r="G415" s="82"/>
      <c r="H415" s="74"/>
      <c r="I415" s="83"/>
      <c r="J415" s="83"/>
      <c r="K415" s="83"/>
      <c r="L415" s="83"/>
      <c r="M415" s="85"/>
      <c r="N415" s="74"/>
      <c r="O415" s="86"/>
      <c r="P415" s="86"/>
      <c r="Q415" s="86"/>
      <c r="R415" s="86"/>
      <c r="S415" s="85"/>
      <c r="T415" s="74"/>
      <c r="U415" s="82"/>
      <c r="V415" s="74"/>
      <c r="W415" s="74"/>
      <c r="X415" s="15"/>
      <c r="Y415" s="15"/>
      <c r="Z415" s="15"/>
      <c r="AA415" s="15"/>
      <c r="AB415" s="85"/>
      <c r="AC415" s="87"/>
      <c r="AD415" s="88"/>
      <c r="AE415" s="88"/>
      <c r="AF415" s="88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  <c r="AS415" s="6"/>
      <c r="AT415" s="6"/>
      <c r="AU415" s="6"/>
    </row>
    <row r="416" spans="1:47" ht="18" customHeight="1" x14ac:dyDescent="0.2">
      <c r="A416" s="15"/>
      <c r="B416" s="15"/>
      <c r="C416" s="15"/>
      <c r="D416" s="81"/>
      <c r="E416" s="81"/>
      <c r="F416" s="66"/>
      <c r="G416" s="82"/>
      <c r="H416" s="74"/>
      <c r="I416" s="83"/>
      <c r="J416" s="83"/>
      <c r="K416" s="83"/>
      <c r="L416" s="83"/>
      <c r="M416" s="85"/>
      <c r="N416" s="74"/>
      <c r="O416" s="86"/>
      <c r="P416" s="86"/>
      <c r="Q416" s="86"/>
      <c r="R416" s="86"/>
      <c r="S416" s="85"/>
      <c r="T416" s="74"/>
      <c r="U416" s="82"/>
      <c r="V416" s="74"/>
      <c r="W416" s="74"/>
      <c r="X416" s="15"/>
      <c r="Y416" s="15"/>
      <c r="Z416" s="15"/>
      <c r="AA416" s="15"/>
      <c r="AB416" s="85"/>
      <c r="AC416" s="87"/>
      <c r="AD416" s="88"/>
      <c r="AE416" s="88"/>
      <c r="AF416" s="88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  <c r="AS416" s="6"/>
      <c r="AT416" s="6"/>
      <c r="AU416" s="6"/>
    </row>
    <row r="417" spans="1:47" ht="18" customHeight="1" x14ac:dyDescent="0.2">
      <c r="A417" s="15"/>
      <c r="B417" s="15"/>
      <c r="C417" s="15"/>
      <c r="D417" s="81"/>
      <c r="E417" s="81"/>
      <c r="F417" s="66"/>
      <c r="G417" s="82"/>
      <c r="H417" s="74"/>
      <c r="I417" s="83"/>
      <c r="J417" s="83"/>
      <c r="K417" s="83"/>
      <c r="L417" s="83"/>
      <c r="M417" s="85"/>
      <c r="N417" s="74"/>
      <c r="O417" s="86"/>
      <c r="P417" s="86"/>
      <c r="Q417" s="86"/>
      <c r="R417" s="86"/>
      <c r="S417" s="85"/>
      <c r="T417" s="74"/>
      <c r="U417" s="82"/>
      <c r="V417" s="74"/>
      <c r="W417" s="74"/>
      <c r="X417" s="15"/>
      <c r="Y417" s="15"/>
      <c r="Z417" s="15"/>
      <c r="AA417" s="15"/>
      <c r="AB417" s="85"/>
      <c r="AC417" s="87"/>
      <c r="AD417" s="88"/>
      <c r="AE417" s="88"/>
      <c r="AF417" s="88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  <c r="AS417" s="6"/>
      <c r="AT417" s="6"/>
      <c r="AU417" s="6"/>
    </row>
    <row r="418" spans="1:47" ht="18" customHeight="1" x14ac:dyDescent="0.2">
      <c r="A418" s="15"/>
      <c r="B418" s="15"/>
      <c r="C418" s="15"/>
      <c r="D418" s="81"/>
      <c r="E418" s="81"/>
      <c r="F418" s="66"/>
      <c r="G418" s="82"/>
      <c r="H418" s="74"/>
      <c r="I418" s="83"/>
      <c r="J418" s="83"/>
      <c r="K418" s="83"/>
      <c r="L418" s="83"/>
      <c r="M418" s="85"/>
      <c r="N418" s="74"/>
      <c r="O418" s="86"/>
      <c r="P418" s="86"/>
      <c r="Q418" s="86"/>
      <c r="R418" s="86"/>
      <c r="S418" s="85"/>
      <c r="T418" s="74"/>
      <c r="U418" s="82"/>
      <c r="V418" s="74"/>
      <c r="W418" s="74"/>
      <c r="X418" s="15"/>
      <c r="Y418" s="15"/>
      <c r="Z418" s="15"/>
      <c r="AA418" s="15"/>
      <c r="AB418" s="85"/>
      <c r="AC418" s="87"/>
      <c r="AD418" s="88"/>
      <c r="AE418" s="88"/>
      <c r="AF418" s="88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  <c r="AS418" s="6"/>
      <c r="AT418" s="6"/>
      <c r="AU418" s="6"/>
    </row>
    <row r="419" spans="1:47" ht="18" customHeight="1" x14ac:dyDescent="0.2">
      <c r="A419" s="15"/>
      <c r="B419" s="15"/>
      <c r="C419" s="15"/>
      <c r="D419" s="81"/>
      <c r="E419" s="81"/>
      <c r="F419" s="66"/>
      <c r="G419" s="82"/>
      <c r="H419" s="74"/>
      <c r="I419" s="83"/>
      <c r="J419" s="83"/>
      <c r="K419" s="83"/>
      <c r="L419" s="83"/>
      <c r="M419" s="85"/>
      <c r="N419" s="74"/>
      <c r="O419" s="86"/>
      <c r="P419" s="86"/>
      <c r="Q419" s="86"/>
      <c r="R419" s="86"/>
      <c r="S419" s="85"/>
      <c r="T419" s="74"/>
      <c r="U419" s="82"/>
      <c r="V419" s="74"/>
      <c r="W419" s="74"/>
      <c r="X419" s="15"/>
      <c r="Y419" s="15"/>
      <c r="Z419" s="15"/>
      <c r="AA419" s="15"/>
      <c r="AB419" s="85"/>
      <c r="AC419" s="87"/>
      <c r="AD419" s="88"/>
      <c r="AE419" s="88"/>
      <c r="AF419" s="88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  <c r="AS419" s="6"/>
      <c r="AT419" s="6"/>
      <c r="AU419" s="6"/>
    </row>
    <row r="420" spans="1:47" ht="18" customHeight="1" x14ac:dyDescent="0.2">
      <c r="A420" s="15"/>
      <c r="B420" s="15"/>
      <c r="C420" s="15"/>
      <c r="D420" s="81"/>
      <c r="E420" s="81"/>
      <c r="F420" s="66"/>
      <c r="G420" s="82"/>
      <c r="H420" s="74"/>
      <c r="I420" s="83"/>
      <c r="J420" s="83"/>
      <c r="K420" s="83"/>
      <c r="L420" s="83"/>
      <c r="M420" s="85"/>
      <c r="N420" s="74"/>
      <c r="O420" s="86"/>
      <c r="P420" s="86"/>
      <c r="Q420" s="86"/>
      <c r="R420" s="86"/>
      <c r="S420" s="85"/>
      <c r="T420" s="74"/>
      <c r="U420" s="82"/>
      <c r="V420" s="74"/>
      <c r="W420" s="74"/>
      <c r="X420" s="15"/>
      <c r="Y420" s="15"/>
      <c r="Z420" s="15"/>
      <c r="AA420" s="15"/>
      <c r="AB420" s="85"/>
      <c r="AC420" s="87"/>
      <c r="AD420" s="88"/>
      <c r="AE420" s="88"/>
      <c r="AF420" s="88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  <c r="AS420" s="6"/>
      <c r="AT420" s="6"/>
      <c r="AU420" s="6"/>
    </row>
    <row r="421" spans="1:47" ht="18" customHeight="1" x14ac:dyDescent="0.2">
      <c r="A421" s="15"/>
      <c r="B421" s="15"/>
      <c r="C421" s="15"/>
      <c r="D421" s="81"/>
      <c r="E421" s="81"/>
      <c r="F421" s="66"/>
      <c r="G421" s="82"/>
      <c r="H421" s="74"/>
      <c r="I421" s="83"/>
      <c r="J421" s="83"/>
      <c r="K421" s="83"/>
      <c r="L421" s="83"/>
      <c r="M421" s="85"/>
      <c r="N421" s="74"/>
      <c r="O421" s="86"/>
      <c r="P421" s="86"/>
      <c r="Q421" s="86"/>
      <c r="R421" s="86"/>
      <c r="S421" s="85"/>
      <c r="T421" s="74"/>
      <c r="U421" s="82"/>
      <c r="V421" s="74"/>
      <c r="W421" s="74"/>
      <c r="X421" s="15"/>
      <c r="Y421" s="15"/>
      <c r="Z421" s="15"/>
      <c r="AA421" s="15"/>
      <c r="AB421" s="85"/>
      <c r="AC421" s="87"/>
      <c r="AD421" s="88"/>
      <c r="AE421" s="88"/>
      <c r="AF421" s="88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  <c r="AS421" s="6"/>
      <c r="AT421" s="6"/>
      <c r="AU421" s="6"/>
    </row>
    <row r="422" spans="1:47" ht="18" customHeight="1" x14ac:dyDescent="0.2">
      <c r="A422" s="15"/>
      <c r="B422" s="15"/>
      <c r="C422" s="15"/>
      <c r="D422" s="81"/>
      <c r="E422" s="81"/>
      <c r="F422" s="66"/>
      <c r="G422" s="82"/>
      <c r="H422" s="74"/>
      <c r="I422" s="83"/>
      <c r="J422" s="83"/>
      <c r="K422" s="83"/>
      <c r="L422" s="83"/>
      <c r="M422" s="85"/>
      <c r="N422" s="74"/>
      <c r="O422" s="86"/>
      <c r="P422" s="86"/>
      <c r="Q422" s="86"/>
      <c r="R422" s="86"/>
      <c r="S422" s="85"/>
      <c r="T422" s="74"/>
      <c r="U422" s="82"/>
      <c r="V422" s="74"/>
      <c r="W422" s="74"/>
      <c r="X422" s="15"/>
      <c r="Y422" s="15"/>
      <c r="Z422" s="15"/>
      <c r="AA422" s="15"/>
      <c r="AB422" s="85"/>
      <c r="AC422" s="87"/>
      <c r="AD422" s="88"/>
      <c r="AE422" s="88"/>
      <c r="AF422" s="88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  <c r="AS422" s="6"/>
      <c r="AT422" s="6"/>
      <c r="AU422" s="6"/>
    </row>
    <row r="423" spans="1:47" ht="18" customHeight="1" x14ac:dyDescent="0.2">
      <c r="A423" s="15"/>
      <c r="B423" s="15"/>
      <c r="C423" s="15"/>
      <c r="D423" s="81"/>
      <c r="E423" s="81"/>
      <c r="F423" s="66"/>
      <c r="G423" s="82"/>
      <c r="H423" s="74"/>
      <c r="I423" s="83"/>
      <c r="J423" s="83"/>
      <c r="K423" s="83"/>
      <c r="L423" s="83"/>
      <c r="M423" s="85"/>
      <c r="N423" s="74"/>
      <c r="O423" s="86"/>
      <c r="P423" s="86"/>
      <c r="Q423" s="86"/>
      <c r="R423" s="86"/>
      <c r="S423" s="85"/>
      <c r="T423" s="74"/>
      <c r="U423" s="82"/>
      <c r="V423" s="74"/>
      <c r="W423" s="74"/>
      <c r="X423" s="15"/>
      <c r="Y423" s="15"/>
      <c r="Z423" s="15"/>
      <c r="AA423" s="15"/>
      <c r="AB423" s="85"/>
      <c r="AC423" s="87"/>
      <c r="AD423" s="88"/>
      <c r="AE423" s="88"/>
      <c r="AF423" s="88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  <c r="AS423" s="6"/>
      <c r="AT423" s="6"/>
      <c r="AU423" s="6"/>
    </row>
    <row r="424" spans="1:47" ht="18" customHeight="1" x14ac:dyDescent="0.2">
      <c r="A424" s="15"/>
      <c r="B424" s="15"/>
      <c r="C424" s="15"/>
      <c r="D424" s="81"/>
      <c r="E424" s="81"/>
      <c r="F424" s="66"/>
      <c r="G424" s="82"/>
      <c r="H424" s="74"/>
      <c r="I424" s="83"/>
      <c r="J424" s="83"/>
      <c r="K424" s="83"/>
      <c r="L424" s="83"/>
      <c r="M424" s="85"/>
      <c r="N424" s="74"/>
      <c r="O424" s="86"/>
      <c r="P424" s="86"/>
      <c r="Q424" s="86"/>
      <c r="R424" s="86"/>
      <c r="S424" s="85"/>
      <c r="T424" s="74"/>
      <c r="U424" s="82"/>
      <c r="V424" s="74"/>
      <c r="W424" s="74"/>
      <c r="X424" s="15"/>
      <c r="Y424" s="15"/>
      <c r="Z424" s="15"/>
      <c r="AA424" s="15"/>
      <c r="AB424" s="85"/>
      <c r="AC424" s="87"/>
      <c r="AD424" s="88"/>
      <c r="AE424" s="88"/>
      <c r="AF424" s="88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  <c r="AS424" s="6"/>
      <c r="AT424" s="6"/>
      <c r="AU424" s="6"/>
    </row>
    <row r="425" spans="1:47" ht="18" customHeight="1" x14ac:dyDescent="0.2">
      <c r="A425" s="15"/>
      <c r="B425" s="15"/>
      <c r="C425" s="15"/>
      <c r="D425" s="81"/>
      <c r="E425" s="81"/>
      <c r="F425" s="66"/>
      <c r="G425" s="82"/>
      <c r="H425" s="74"/>
      <c r="I425" s="83"/>
      <c r="J425" s="83"/>
      <c r="K425" s="83"/>
      <c r="L425" s="83"/>
      <c r="M425" s="85"/>
      <c r="N425" s="74"/>
      <c r="O425" s="86"/>
      <c r="P425" s="86"/>
      <c r="Q425" s="86"/>
      <c r="R425" s="86"/>
      <c r="S425" s="85"/>
      <c r="T425" s="74"/>
      <c r="U425" s="82"/>
      <c r="V425" s="74"/>
      <c r="W425" s="74"/>
      <c r="X425" s="15"/>
      <c r="Y425" s="15"/>
      <c r="Z425" s="15"/>
      <c r="AA425" s="15"/>
      <c r="AB425" s="85"/>
      <c r="AC425" s="87"/>
      <c r="AD425" s="88"/>
      <c r="AE425" s="88"/>
      <c r="AF425" s="88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  <c r="AS425" s="6"/>
      <c r="AT425" s="6"/>
      <c r="AU425" s="6"/>
    </row>
    <row r="426" spans="1:47" ht="18" customHeight="1" x14ac:dyDescent="0.2">
      <c r="A426" s="15"/>
      <c r="B426" s="15"/>
      <c r="C426" s="15"/>
      <c r="D426" s="81"/>
      <c r="E426" s="81"/>
      <c r="F426" s="66"/>
      <c r="G426" s="82"/>
      <c r="H426" s="74"/>
      <c r="I426" s="83"/>
      <c r="J426" s="83"/>
      <c r="K426" s="83"/>
      <c r="L426" s="83"/>
      <c r="M426" s="85"/>
      <c r="N426" s="74"/>
      <c r="O426" s="86"/>
      <c r="P426" s="86"/>
      <c r="Q426" s="86"/>
      <c r="R426" s="86"/>
      <c r="S426" s="85"/>
      <c r="T426" s="74"/>
      <c r="U426" s="82"/>
      <c r="V426" s="74"/>
      <c r="W426" s="74"/>
      <c r="X426" s="15"/>
      <c r="Y426" s="15"/>
      <c r="Z426" s="15"/>
      <c r="AA426" s="15"/>
      <c r="AB426" s="85"/>
      <c r="AC426" s="87"/>
      <c r="AD426" s="88"/>
      <c r="AE426" s="88"/>
      <c r="AF426" s="88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  <c r="AS426" s="6"/>
      <c r="AT426" s="6"/>
      <c r="AU426" s="6"/>
    </row>
    <row r="427" spans="1:47" ht="18" customHeight="1" x14ac:dyDescent="0.2">
      <c r="A427" s="15"/>
      <c r="B427" s="15"/>
      <c r="C427" s="15"/>
      <c r="D427" s="81"/>
      <c r="E427" s="81"/>
      <c r="F427" s="66"/>
      <c r="G427" s="82"/>
      <c r="H427" s="74"/>
      <c r="I427" s="83"/>
      <c r="J427" s="83"/>
      <c r="K427" s="83"/>
      <c r="L427" s="83"/>
      <c r="M427" s="85"/>
      <c r="N427" s="74"/>
      <c r="O427" s="86"/>
      <c r="P427" s="86"/>
      <c r="Q427" s="86"/>
      <c r="R427" s="86"/>
      <c r="S427" s="85"/>
      <c r="T427" s="74"/>
      <c r="U427" s="82"/>
      <c r="V427" s="74"/>
      <c r="W427" s="74"/>
      <c r="X427" s="15"/>
      <c r="Y427" s="15"/>
      <c r="Z427" s="15"/>
      <c r="AA427" s="15"/>
      <c r="AB427" s="85"/>
      <c r="AC427" s="87"/>
      <c r="AD427" s="88"/>
      <c r="AE427" s="88"/>
      <c r="AF427" s="88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  <c r="AS427" s="6"/>
      <c r="AT427" s="6"/>
      <c r="AU427" s="6"/>
    </row>
    <row r="428" spans="1:47" ht="18" customHeight="1" x14ac:dyDescent="0.2">
      <c r="A428" s="15"/>
      <c r="B428" s="15"/>
      <c r="C428" s="15"/>
      <c r="D428" s="81"/>
      <c r="E428" s="81"/>
      <c r="F428" s="66"/>
      <c r="G428" s="82"/>
      <c r="H428" s="74"/>
      <c r="I428" s="83"/>
      <c r="J428" s="83"/>
      <c r="K428" s="83"/>
      <c r="L428" s="83"/>
      <c r="M428" s="85"/>
      <c r="N428" s="74"/>
      <c r="O428" s="86"/>
      <c r="P428" s="86"/>
      <c r="Q428" s="86"/>
      <c r="R428" s="86"/>
      <c r="S428" s="85"/>
      <c r="T428" s="74"/>
      <c r="U428" s="82"/>
      <c r="V428" s="74"/>
      <c r="W428" s="74"/>
      <c r="X428" s="15"/>
      <c r="Y428" s="15"/>
      <c r="Z428" s="15"/>
      <c r="AA428" s="15"/>
      <c r="AB428" s="85"/>
      <c r="AC428" s="87"/>
      <c r="AD428" s="88"/>
      <c r="AE428" s="88"/>
      <c r="AF428" s="88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  <c r="AS428" s="6"/>
      <c r="AT428" s="6"/>
      <c r="AU428" s="6"/>
    </row>
    <row r="429" spans="1:47" ht="18" customHeight="1" x14ac:dyDescent="0.2">
      <c r="A429" s="15"/>
      <c r="B429" s="15"/>
      <c r="C429" s="15"/>
      <c r="D429" s="81"/>
      <c r="E429" s="81"/>
      <c r="F429" s="66"/>
      <c r="G429" s="82"/>
      <c r="H429" s="74"/>
      <c r="I429" s="83"/>
      <c r="J429" s="83"/>
      <c r="K429" s="83"/>
      <c r="L429" s="83"/>
      <c r="M429" s="85"/>
      <c r="N429" s="74"/>
      <c r="O429" s="86"/>
      <c r="P429" s="86"/>
      <c r="Q429" s="86"/>
      <c r="R429" s="86"/>
      <c r="S429" s="85"/>
      <c r="T429" s="74"/>
      <c r="U429" s="82"/>
      <c r="V429" s="74"/>
      <c r="W429" s="74"/>
      <c r="X429" s="15"/>
      <c r="Y429" s="15"/>
      <c r="Z429" s="15"/>
      <c r="AA429" s="15"/>
      <c r="AB429" s="85"/>
      <c r="AC429" s="87"/>
      <c r="AD429" s="88"/>
      <c r="AE429" s="88"/>
      <c r="AF429" s="88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  <c r="AS429" s="6"/>
      <c r="AT429" s="6"/>
      <c r="AU429" s="6"/>
    </row>
    <row r="430" spans="1:47" ht="18" customHeight="1" x14ac:dyDescent="0.2">
      <c r="A430" s="15"/>
      <c r="B430" s="15"/>
      <c r="C430" s="15"/>
      <c r="D430" s="81"/>
      <c r="E430" s="81"/>
      <c r="F430" s="66"/>
      <c r="G430" s="82"/>
      <c r="H430" s="74"/>
      <c r="I430" s="83"/>
      <c r="J430" s="83"/>
      <c r="K430" s="83"/>
      <c r="L430" s="83"/>
      <c r="M430" s="85"/>
      <c r="N430" s="74"/>
      <c r="O430" s="86"/>
      <c r="P430" s="86"/>
      <c r="Q430" s="86"/>
      <c r="R430" s="86"/>
      <c r="S430" s="85"/>
      <c r="T430" s="74"/>
      <c r="U430" s="82"/>
      <c r="V430" s="74"/>
      <c r="W430" s="74"/>
      <c r="X430" s="15"/>
      <c r="Y430" s="15"/>
      <c r="Z430" s="15"/>
      <c r="AA430" s="15"/>
      <c r="AB430" s="85"/>
      <c r="AC430" s="87"/>
      <c r="AD430" s="88"/>
      <c r="AE430" s="88"/>
      <c r="AF430" s="88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  <c r="AS430" s="6"/>
      <c r="AT430" s="6"/>
      <c r="AU430" s="6"/>
    </row>
    <row r="431" spans="1:47" ht="18" customHeight="1" x14ac:dyDescent="0.2">
      <c r="A431" s="15"/>
      <c r="B431" s="15"/>
      <c r="C431" s="15"/>
      <c r="D431" s="81"/>
      <c r="E431" s="81"/>
      <c r="F431" s="66"/>
      <c r="G431" s="82"/>
      <c r="H431" s="74"/>
      <c r="I431" s="83"/>
      <c r="J431" s="83"/>
      <c r="K431" s="83"/>
      <c r="L431" s="83"/>
      <c r="M431" s="85"/>
      <c r="N431" s="74"/>
      <c r="O431" s="86"/>
      <c r="P431" s="86"/>
      <c r="Q431" s="86"/>
      <c r="R431" s="86"/>
      <c r="S431" s="85"/>
      <c r="T431" s="74"/>
      <c r="U431" s="82"/>
      <c r="V431" s="74"/>
      <c r="W431" s="74"/>
      <c r="X431" s="15"/>
      <c r="Y431" s="15"/>
      <c r="Z431" s="15"/>
      <c r="AA431" s="15"/>
      <c r="AB431" s="85"/>
      <c r="AC431" s="87"/>
      <c r="AD431" s="88"/>
      <c r="AE431" s="88"/>
      <c r="AF431" s="88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  <c r="AS431" s="6"/>
      <c r="AT431" s="6"/>
      <c r="AU431" s="6"/>
    </row>
    <row r="432" spans="1:47" ht="18" customHeight="1" x14ac:dyDescent="0.2">
      <c r="A432" s="15"/>
      <c r="B432" s="15"/>
      <c r="C432" s="15"/>
      <c r="D432" s="81"/>
      <c r="E432" s="81"/>
      <c r="F432" s="66"/>
      <c r="G432" s="82"/>
      <c r="H432" s="74"/>
      <c r="I432" s="83"/>
      <c r="J432" s="83"/>
      <c r="K432" s="83"/>
      <c r="L432" s="83"/>
      <c r="M432" s="85"/>
      <c r="N432" s="74"/>
      <c r="O432" s="86"/>
      <c r="P432" s="86"/>
      <c r="Q432" s="86"/>
      <c r="R432" s="86"/>
      <c r="S432" s="85"/>
      <c r="T432" s="74"/>
      <c r="U432" s="82"/>
      <c r="V432" s="74"/>
      <c r="W432" s="74"/>
      <c r="X432" s="15"/>
      <c r="Y432" s="15"/>
      <c r="Z432" s="15"/>
      <c r="AA432" s="15"/>
      <c r="AB432" s="85"/>
      <c r="AC432" s="87"/>
      <c r="AD432" s="88"/>
      <c r="AE432" s="88"/>
      <c r="AF432" s="88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  <c r="AS432" s="6"/>
      <c r="AT432" s="6"/>
      <c r="AU432" s="6"/>
    </row>
    <row r="433" spans="1:47" ht="18" customHeight="1" x14ac:dyDescent="0.2">
      <c r="A433" s="15"/>
      <c r="B433" s="15"/>
      <c r="C433" s="15"/>
      <c r="D433" s="81"/>
      <c r="E433" s="81"/>
      <c r="F433" s="66"/>
      <c r="G433" s="82"/>
      <c r="H433" s="74"/>
      <c r="I433" s="83"/>
      <c r="J433" s="83"/>
      <c r="K433" s="83"/>
      <c r="L433" s="83"/>
      <c r="M433" s="85"/>
      <c r="N433" s="74"/>
      <c r="O433" s="86"/>
      <c r="P433" s="86"/>
      <c r="Q433" s="86"/>
      <c r="R433" s="86"/>
      <c r="S433" s="85"/>
      <c r="T433" s="74"/>
      <c r="U433" s="82"/>
      <c r="V433" s="74"/>
      <c r="W433" s="74"/>
      <c r="X433" s="15"/>
      <c r="Y433" s="15"/>
      <c r="Z433" s="15"/>
      <c r="AA433" s="15"/>
      <c r="AB433" s="85"/>
      <c r="AC433" s="87"/>
      <c r="AD433" s="88"/>
      <c r="AE433" s="88"/>
      <c r="AF433" s="88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  <c r="AS433" s="6"/>
      <c r="AT433" s="6"/>
      <c r="AU433" s="6"/>
    </row>
    <row r="434" spans="1:47" ht="18" customHeight="1" x14ac:dyDescent="0.2">
      <c r="A434" s="15"/>
      <c r="B434" s="15"/>
      <c r="C434" s="15"/>
      <c r="D434" s="81"/>
      <c r="E434" s="81"/>
      <c r="F434" s="66"/>
      <c r="G434" s="82"/>
      <c r="H434" s="74"/>
      <c r="I434" s="83"/>
      <c r="J434" s="83"/>
      <c r="K434" s="83"/>
      <c r="L434" s="83"/>
      <c r="M434" s="85"/>
      <c r="N434" s="74"/>
      <c r="O434" s="86"/>
      <c r="P434" s="86"/>
      <c r="Q434" s="86"/>
      <c r="R434" s="86"/>
      <c r="S434" s="85"/>
      <c r="T434" s="74"/>
      <c r="U434" s="82"/>
      <c r="V434" s="74"/>
      <c r="W434" s="74"/>
      <c r="X434" s="15"/>
      <c r="Y434" s="15"/>
      <c r="Z434" s="15"/>
      <c r="AA434" s="15"/>
      <c r="AB434" s="85"/>
      <c r="AC434" s="87"/>
      <c r="AD434" s="88"/>
      <c r="AE434" s="88"/>
      <c r="AF434" s="88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  <c r="AS434" s="6"/>
      <c r="AT434" s="6"/>
      <c r="AU434" s="6"/>
    </row>
    <row r="435" spans="1:47" ht="18" customHeight="1" x14ac:dyDescent="0.2">
      <c r="A435" s="15"/>
      <c r="B435" s="15"/>
      <c r="C435" s="15"/>
      <c r="D435" s="81"/>
      <c r="E435" s="81"/>
      <c r="F435" s="66"/>
      <c r="G435" s="82"/>
      <c r="H435" s="74"/>
      <c r="I435" s="83"/>
      <c r="J435" s="83"/>
      <c r="K435" s="83"/>
      <c r="L435" s="83"/>
      <c r="M435" s="85"/>
      <c r="N435" s="74"/>
      <c r="O435" s="86"/>
      <c r="P435" s="86"/>
      <c r="Q435" s="86"/>
      <c r="R435" s="86"/>
      <c r="S435" s="85"/>
      <c r="T435" s="74"/>
      <c r="U435" s="82"/>
      <c r="V435" s="74"/>
      <c r="W435" s="74"/>
      <c r="X435" s="15"/>
      <c r="Y435" s="15"/>
      <c r="Z435" s="15"/>
      <c r="AA435" s="15"/>
      <c r="AB435" s="85"/>
      <c r="AC435" s="87"/>
      <c r="AD435" s="88"/>
      <c r="AE435" s="88"/>
      <c r="AF435" s="88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  <c r="AS435" s="6"/>
      <c r="AT435" s="6"/>
      <c r="AU435" s="6"/>
    </row>
    <row r="436" spans="1:47" ht="18" customHeight="1" x14ac:dyDescent="0.2">
      <c r="A436" s="15"/>
      <c r="B436" s="15"/>
      <c r="C436" s="15"/>
      <c r="D436" s="81"/>
      <c r="E436" s="81"/>
      <c r="F436" s="66"/>
      <c r="G436" s="82"/>
      <c r="H436" s="74"/>
      <c r="I436" s="83"/>
      <c r="J436" s="83"/>
      <c r="K436" s="83"/>
      <c r="L436" s="83"/>
      <c r="M436" s="85"/>
      <c r="N436" s="74"/>
      <c r="O436" s="86"/>
      <c r="P436" s="86"/>
      <c r="Q436" s="86"/>
      <c r="R436" s="86"/>
      <c r="S436" s="85"/>
      <c r="T436" s="74"/>
      <c r="U436" s="82"/>
      <c r="V436" s="74"/>
      <c r="W436" s="74"/>
      <c r="X436" s="15"/>
      <c r="Y436" s="15"/>
      <c r="Z436" s="15"/>
      <c r="AA436" s="15"/>
      <c r="AB436" s="85"/>
      <c r="AC436" s="87"/>
      <c r="AD436" s="88"/>
      <c r="AE436" s="88"/>
      <c r="AF436" s="88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  <c r="AS436" s="6"/>
      <c r="AT436" s="6"/>
      <c r="AU436" s="6"/>
    </row>
    <row r="437" spans="1:47" ht="18" customHeight="1" x14ac:dyDescent="0.2">
      <c r="A437" s="15"/>
      <c r="B437" s="15"/>
      <c r="C437" s="15"/>
      <c r="D437" s="81"/>
      <c r="E437" s="81"/>
      <c r="F437" s="66"/>
      <c r="G437" s="82"/>
      <c r="H437" s="74"/>
      <c r="I437" s="83"/>
      <c r="J437" s="83"/>
      <c r="K437" s="83"/>
      <c r="L437" s="83"/>
      <c r="M437" s="85"/>
      <c r="N437" s="74"/>
      <c r="O437" s="86"/>
      <c r="P437" s="86"/>
      <c r="Q437" s="86"/>
      <c r="R437" s="86"/>
      <c r="S437" s="85"/>
      <c r="T437" s="74"/>
      <c r="U437" s="82"/>
      <c r="V437" s="74"/>
      <c r="W437" s="74"/>
      <c r="X437" s="15"/>
      <c r="Y437" s="15"/>
      <c r="Z437" s="15"/>
      <c r="AA437" s="15"/>
      <c r="AB437" s="85"/>
      <c r="AC437" s="87"/>
      <c r="AD437" s="88"/>
      <c r="AE437" s="88"/>
      <c r="AF437" s="88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  <c r="AS437" s="6"/>
      <c r="AT437" s="6"/>
      <c r="AU437" s="6"/>
    </row>
    <row r="438" spans="1:47" ht="18" customHeight="1" x14ac:dyDescent="0.2">
      <c r="A438" s="15"/>
      <c r="B438" s="15"/>
      <c r="C438" s="15"/>
      <c r="D438" s="81"/>
      <c r="E438" s="81"/>
      <c r="F438" s="66"/>
      <c r="G438" s="82"/>
      <c r="H438" s="74"/>
      <c r="I438" s="83"/>
      <c r="J438" s="83"/>
      <c r="K438" s="83"/>
      <c r="L438" s="83"/>
      <c r="M438" s="85"/>
      <c r="N438" s="74"/>
      <c r="O438" s="86"/>
      <c r="P438" s="86"/>
      <c r="Q438" s="86"/>
      <c r="R438" s="86"/>
      <c r="S438" s="85"/>
      <c r="T438" s="74"/>
      <c r="U438" s="82"/>
      <c r="V438" s="74"/>
      <c r="W438" s="74"/>
      <c r="X438" s="15"/>
      <c r="Y438" s="15"/>
      <c r="Z438" s="15"/>
      <c r="AA438" s="15"/>
      <c r="AB438" s="85"/>
      <c r="AC438" s="87"/>
      <c r="AD438" s="88"/>
      <c r="AE438" s="88"/>
      <c r="AF438" s="88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  <c r="AS438" s="6"/>
      <c r="AT438" s="6"/>
      <c r="AU438" s="6"/>
    </row>
    <row r="439" spans="1:47" ht="18" customHeight="1" x14ac:dyDescent="0.2">
      <c r="A439" s="15"/>
      <c r="B439" s="15"/>
      <c r="C439" s="15"/>
      <c r="D439" s="81"/>
      <c r="E439" s="81"/>
      <c r="F439" s="66"/>
      <c r="G439" s="82"/>
      <c r="H439" s="74"/>
      <c r="I439" s="83"/>
      <c r="J439" s="83"/>
      <c r="K439" s="83"/>
      <c r="L439" s="83"/>
      <c r="M439" s="85"/>
      <c r="N439" s="74"/>
      <c r="O439" s="86"/>
      <c r="P439" s="86"/>
      <c r="Q439" s="86"/>
      <c r="R439" s="86"/>
      <c r="S439" s="85"/>
      <c r="T439" s="74"/>
      <c r="U439" s="82"/>
      <c r="V439" s="74"/>
      <c r="W439" s="74"/>
      <c r="X439" s="15"/>
      <c r="Y439" s="15"/>
      <c r="Z439" s="15"/>
      <c r="AA439" s="15"/>
      <c r="AB439" s="85"/>
      <c r="AC439" s="87"/>
      <c r="AD439" s="88"/>
      <c r="AE439" s="88"/>
      <c r="AF439" s="88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  <c r="AS439" s="6"/>
      <c r="AT439" s="6"/>
      <c r="AU439" s="6"/>
    </row>
    <row r="440" spans="1:47" ht="18" customHeight="1" x14ac:dyDescent="0.2">
      <c r="A440" s="15"/>
      <c r="B440" s="15"/>
      <c r="C440" s="15"/>
      <c r="D440" s="81"/>
      <c r="E440" s="81"/>
      <c r="F440" s="66"/>
      <c r="G440" s="82"/>
      <c r="H440" s="74"/>
      <c r="I440" s="83"/>
      <c r="J440" s="83"/>
      <c r="K440" s="83"/>
      <c r="L440" s="83"/>
      <c r="M440" s="85"/>
      <c r="N440" s="74"/>
      <c r="O440" s="86"/>
      <c r="P440" s="86"/>
      <c r="Q440" s="86"/>
      <c r="R440" s="86"/>
      <c r="S440" s="85"/>
      <c r="T440" s="74"/>
      <c r="U440" s="82"/>
      <c r="V440" s="74"/>
      <c r="W440" s="74"/>
      <c r="X440" s="15"/>
      <c r="Y440" s="15"/>
      <c r="Z440" s="15"/>
      <c r="AA440" s="15"/>
      <c r="AB440" s="85"/>
      <c r="AC440" s="87"/>
      <c r="AD440" s="88"/>
      <c r="AE440" s="88"/>
      <c r="AF440" s="88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  <c r="AS440" s="6"/>
      <c r="AT440" s="6"/>
      <c r="AU440" s="6"/>
    </row>
    <row r="441" spans="1:47" ht="18" customHeight="1" x14ac:dyDescent="0.2">
      <c r="A441" s="15"/>
      <c r="B441" s="15"/>
      <c r="C441" s="15"/>
      <c r="D441" s="81"/>
      <c r="E441" s="81"/>
      <c r="F441" s="66"/>
      <c r="G441" s="82"/>
      <c r="H441" s="74"/>
      <c r="I441" s="83"/>
      <c r="J441" s="83"/>
      <c r="K441" s="83"/>
      <c r="L441" s="83"/>
      <c r="M441" s="85"/>
      <c r="N441" s="74"/>
      <c r="O441" s="86"/>
      <c r="P441" s="86"/>
      <c r="Q441" s="86"/>
      <c r="R441" s="86"/>
      <c r="S441" s="85"/>
      <c r="T441" s="74"/>
      <c r="U441" s="82"/>
      <c r="V441" s="74"/>
      <c r="W441" s="74"/>
      <c r="X441" s="15"/>
      <c r="Y441" s="15"/>
      <c r="Z441" s="15"/>
      <c r="AA441" s="15"/>
      <c r="AB441" s="85"/>
      <c r="AC441" s="87"/>
      <c r="AD441" s="88"/>
      <c r="AE441" s="88"/>
      <c r="AF441" s="88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  <c r="AS441" s="6"/>
      <c r="AT441" s="6"/>
      <c r="AU441" s="6"/>
    </row>
    <row r="442" spans="1:47" ht="18" customHeight="1" x14ac:dyDescent="0.2">
      <c r="A442" s="15"/>
      <c r="B442" s="15"/>
      <c r="C442" s="15"/>
      <c r="D442" s="81"/>
      <c r="E442" s="81"/>
      <c r="F442" s="66"/>
      <c r="G442" s="82"/>
      <c r="H442" s="74"/>
      <c r="I442" s="83"/>
      <c r="J442" s="83"/>
      <c r="K442" s="83"/>
      <c r="L442" s="83"/>
      <c r="M442" s="85"/>
      <c r="N442" s="74"/>
      <c r="O442" s="86"/>
      <c r="P442" s="86"/>
      <c r="Q442" s="86"/>
      <c r="R442" s="86"/>
      <c r="S442" s="85"/>
      <c r="T442" s="74"/>
      <c r="U442" s="82"/>
      <c r="V442" s="74"/>
      <c r="W442" s="74"/>
      <c r="X442" s="15"/>
      <c r="Y442" s="15"/>
      <c r="Z442" s="15"/>
      <c r="AA442" s="15"/>
      <c r="AB442" s="85"/>
      <c r="AC442" s="87"/>
      <c r="AD442" s="88"/>
      <c r="AE442" s="88"/>
      <c r="AF442" s="88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  <c r="AS442" s="6"/>
      <c r="AT442" s="6"/>
      <c r="AU442" s="6"/>
    </row>
    <row r="443" spans="1:47" ht="18" customHeight="1" x14ac:dyDescent="0.2">
      <c r="A443" s="15"/>
      <c r="B443" s="15"/>
      <c r="C443" s="15"/>
      <c r="D443" s="81"/>
      <c r="E443" s="81"/>
      <c r="F443" s="66"/>
      <c r="G443" s="82"/>
      <c r="H443" s="74"/>
      <c r="I443" s="83"/>
      <c r="J443" s="83"/>
      <c r="K443" s="83"/>
      <c r="L443" s="83"/>
      <c r="M443" s="85"/>
      <c r="N443" s="74"/>
      <c r="O443" s="86"/>
      <c r="P443" s="86"/>
      <c r="Q443" s="86"/>
      <c r="R443" s="86"/>
      <c r="S443" s="85"/>
      <c r="T443" s="74"/>
      <c r="U443" s="82"/>
      <c r="V443" s="74"/>
      <c r="W443" s="74"/>
      <c r="X443" s="15"/>
      <c r="Y443" s="15"/>
      <c r="Z443" s="15"/>
      <c r="AA443" s="15"/>
      <c r="AB443" s="85"/>
      <c r="AC443" s="87"/>
      <c r="AD443" s="88"/>
      <c r="AE443" s="88"/>
      <c r="AF443" s="88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  <c r="AS443" s="6"/>
      <c r="AT443" s="6"/>
      <c r="AU443" s="6"/>
    </row>
    <row r="444" spans="1:47" ht="18" customHeight="1" x14ac:dyDescent="0.2">
      <c r="A444" s="15"/>
      <c r="B444" s="15"/>
      <c r="C444" s="15"/>
      <c r="D444" s="81"/>
      <c r="E444" s="81"/>
      <c r="F444" s="66"/>
      <c r="G444" s="82"/>
      <c r="H444" s="74"/>
      <c r="I444" s="83"/>
      <c r="J444" s="83"/>
      <c r="K444" s="83"/>
      <c r="L444" s="83"/>
      <c r="M444" s="85"/>
      <c r="N444" s="74"/>
      <c r="O444" s="86"/>
      <c r="P444" s="86"/>
      <c r="Q444" s="86"/>
      <c r="R444" s="86"/>
      <c r="S444" s="85"/>
      <c r="T444" s="74"/>
      <c r="U444" s="82"/>
      <c r="V444" s="74"/>
      <c r="W444" s="74"/>
      <c r="X444" s="15"/>
      <c r="Y444" s="15"/>
      <c r="Z444" s="15"/>
      <c r="AA444" s="15"/>
      <c r="AB444" s="85"/>
      <c r="AC444" s="87"/>
      <c r="AD444" s="88"/>
      <c r="AE444" s="88"/>
      <c r="AF444" s="88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  <c r="AS444" s="6"/>
      <c r="AT444" s="6"/>
      <c r="AU444" s="6"/>
    </row>
    <row r="445" spans="1:47" ht="18" customHeight="1" x14ac:dyDescent="0.2">
      <c r="A445" s="15"/>
      <c r="B445" s="15"/>
      <c r="C445" s="15"/>
      <c r="D445" s="81"/>
      <c r="E445" s="81"/>
      <c r="F445" s="66"/>
      <c r="G445" s="82"/>
      <c r="H445" s="74"/>
      <c r="I445" s="83"/>
      <c r="J445" s="83"/>
      <c r="K445" s="83"/>
      <c r="L445" s="83"/>
      <c r="M445" s="85"/>
      <c r="N445" s="74"/>
      <c r="O445" s="86"/>
      <c r="P445" s="86"/>
      <c r="Q445" s="86"/>
      <c r="R445" s="86"/>
      <c r="S445" s="85"/>
      <c r="T445" s="74"/>
      <c r="U445" s="82"/>
      <c r="V445" s="74"/>
      <c r="W445" s="74"/>
      <c r="X445" s="15"/>
      <c r="Y445" s="15"/>
      <c r="Z445" s="15"/>
      <c r="AA445" s="15"/>
      <c r="AB445" s="85"/>
      <c r="AC445" s="87"/>
      <c r="AD445" s="88"/>
      <c r="AE445" s="88"/>
      <c r="AF445" s="88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  <c r="AS445" s="6"/>
      <c r="AT445" s="6"/>
      <c r="AU445" s="6"/>
    </row>
    <row r="446" spans="1:47" ht="18" customHeight="1" x14ac:dyDescent="0.2">
      <c r="A446" s="15"/>
      <c r="B446" s="15"/>
      <c r="C446" s="15"/>
      <c r="D446" s="81"/>
      <c r="E446" s="81"/>
      <c r="F446" s="66"/>
      <c r="G446" s="82"/>
      <c r="H446" s="74"/>
      <c r="I446" s="83"/>
      <c r="J446" s="83"/>
      <c r="K446" s="83"/>
      <c r="L446" s="83"/>
      <c r="M446" s="85"/>
      <c r="N446" s="74"/>
      <c r="O446" s="86"/>
      <c r="P446" s="86"/>
      <c r="Q446" s="86"/>
      <c r="R446" s="86"/>
      <c r="S446" s="85"/>
      <c r="T446" s="74"/>
      <c r="U446" s="82"/>
      <c r="V446" s="74"/>
      <c r="W446" s="74"/>
      <c r="X446" s="15"/>
      <c r="Y446" s="15"/>
      <c r="Z446" s="15"/>
      <c r="AA446" s="15"/>
      <c r="AB446" s="85"/>
      <c r="AC446" s="87"/>
      <c r="AD446" s="88"/>
      <c r="AE446" s="88"/>
      <c r="AF446" s="88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  <c r="AS446" s="6"/>
      <c r="AT446" s="6"/>
      <c r="AU446" s="6"/>
    </row>
    <row r="447" spans="1:47" ht="18" customHeight="1" x14ac:dyDescent="0.2">
      <c r="A447" s="15"/>
      <c r="B447" s="15"/>
      <c r="C447" s="15"/>
      <c r="D447" s="81"/>
      <c r="E447" s="81"/>
      <c r="F447" s="66"/>
      <c r="G447" s="82"/>
      <c r="H447" s="74"/>
      <c r="I447" s="83"/>
      <c r="J447" s="83"/>
      <c r="K447" s="83"/>
      <c r="L447" s="83"/>
      <c r="M447" s="85"/>
      <c r="N447" s="74"/>
      <c r="O447" s="86"/>
      <c r="P447" s="86"/>
      <c r="Q447" s="86"/>
      <c r="R447" s="86"/>
      <c r="S447" s="85"/>
      <c r="T447" s="74"/>
      <c r="U447" s="82"/>
      <c r="V447" s="74"/>
      <c r="W447" s="74"/>
      <c r="X447" s="15"/>
      <c r="Y447" s="15"/>
      <c r="Z447" s="15"/>
      <c r="AA447" s="15"/>
      <c r="AB447" s="85"/>
      <c r="AC447" s="87"/>
      <c r="AD447" s="88"/>
      <c r="AE447" s="88"/>
      <c r="AF447" s="88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  <c r="AS447" s="6"/>
      <c r="AT447" s="6"/>
      <c r="AU447" s="6"/>
    </row>
    <row r="448" spans="1:47" ht="18" customHeight="1" x14ac:dyDescent="0.2">
      <c r="A448" s="15"/>
      <c r="B448" s="15"/>
      <c r="C448" s="15"/>
      <c r="D448" s="81"/>
      <c r="E448" s="81"/>
      <c r="F448" s="66"/>
      <c r="G448" s="82"/>
      <c r="H448" s="74"/>
      <c r="I448" s="83"/>
      <c r="J448" s="83"/>
      <c r="K448" s="83"/>
      <c r="L448" s="83"/>
      <c r="M448" s="85"/>
      <c r="N448" s="74"/>
      <c r="O448" s="86"/>
      <c r="P448" s="86"/>
      <c r="Q448" s="86"/>
      <c r="R448" s="86"/>
      <c r="S448" s="85"/>
      <c r="T448" s="74"/>
      <c r="U448" s="82"/>
      <c r="V448" s="74"/>
      <c r="W448" s="74"/>
      <c r="X448" s="15"/>
      <c r="Y448" s="15"/>
      <c r="Z448" s="15"/>
      <c r="AA448" s="15"/>
      <c r="AB448" s="85"/>
      <c r="AC448" s="87"/>
      <c r="AD448" s="88"/>
      <c r="AE448" s="88"/>
      <c r="AF448" s="88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  <c r="AS448" s="6"/>
      <c r="AT448" s="6"/>
      <c r="AU448" s="6"/>
    </row>
    <row r="449" spans="1:47" ht="18" customHeight="1" x14ac:dyDescent="0.2">
      <c r="A449" s="15"/>
      <c r="B449" s="15"/>
      <c r="C449" s="15"/>
      <c r="D449" s="81"/>
      <c r="E449" s="81"/>
      <c r="F449" s="66"/>
      <c r="G449" s="82"/>
      <c r="H449" s="74"/>
      <c r="I449" s="83"/>
      <c r="J449" s="83"/>
      <c r="K449" s="83"/>
      <c r="L449" s="83"/>
      <c r="M449" s="85"/>
      <c r="N449" s="74"/>
      <c r="O449" s="86"/>
      <c r="P449" s="86"/>
      <c r="Q449" s="86"/>
      <c r="R449" s="86"/>
      <c r="S449" s="85"/>
      <c r="T449" s="74"/>
      <c r="U449" s="82"/>
      <c r="V449" s="74"/>
      <c r="W449" s="74"/>
      <c r="X449" s="15"/>
      <c r="Y449" s="15"/>
      <c r="Z449" s="15"/>
      <c r="AA449" s="15"/>
      <c r="AB449" s="85"/>
      <c r="AC449" s="87"/>
      <c r="AD449" s="88"/>
      <c r="AE449" s="88"/>
      <c r="AF449" s="88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  <c r="AS449" s="6"/>
      <c r="AT449" s="6"/>
      <c r="AU449" s="6"/>
    </row>
    <row r="450" spans="1:47" ht="18" customHeight="1" x14ac:dyDescent="0.2">
      <c r="A450" s="15"/>
      <c r="B450" s="15"/>
      <c r="C450" s="15"/>
      <c r="D450" s="81"/>
      <c r="E450" s="81"/>
      <c r="F450" s="66"/>
      <c r="G450" s="82"/>
      <c r="H450" s="74"/>
      <c r="I450" s="83"/>
      <c r="J450" s="83"/>
      <c r="K450" s="83"/>
      <c r="L450" s="83"/>
      <c r="M450" s="85"/>
      <c r="N450" s="74"/>
      <c r="O450" s="86"/>
      <c r="P450" s="86"/>
      <c r="Q450" s="86"/>
      <c r="R450" s="86"/>
      <c r="S450" s="85"/>
      <c r="T450" s="74"/>
      <c r="U450" s="82"/>
      <c r="V450" s="74"/>
      <c r="W450" s="74"/>
      <c r="X450" s="15"/>
      <c r="Y450" s="15"/>
      <c r="Z450" s="15"/>
      <c r="AA450" s="15"/>
      <c r="AB450" s="85"/>
      <c r="AC450" s="87"/>
      <c r="AD450" s="88"/>
      <c r="AE450" s="88"/>
      <c r="AF450" s="88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  <c r="AS450" s="6"/>
      <c r="AT450" s="6"/>
      <c r="AU450" s="6"/>
    </row>
    <row r="451" spans="1:47" ht="18" customHeight="1" x14ac:dyDescent="0.2">
      <c r="A451" s="15"/>
      <c r="B451" s="15"/>
      <c r="C451" s="15"/>
      <c r="D451" s="81"/>
      <c r="E451" s="81"/>
      <c r="F451" s="66"/>
      <c r="G451" s="82"/>
      <c r="H451" s="74"/>
      <c r="I451" s="83"/>
      <c r="J451" s="83"/>
      <c r="K451" s="83"/>
      <c r="L451" s="83"/>
      <c r="M451" s="85"/>
      <c r="N451" s="74"/>
      <c r="O451" s="86"/>
      <c r="P451" s="86"/>
      <c r="Q451" s="86"/>
      <c r="R451" s="86"/>
      <c r="S451" s="85"/>
      <c r="T451" s="74"/>
      <c r="U451" s="82"/>
      <c r="V451" s="74"/>
      <c r="W451" s="74"/>
      <c r="X451" s="15"/>
      <c r="Y451" s="15"/>
      <c r="Z451" s="15"/>
      <c r="AA451" s="15"/>
      <c r="AB451" s="85"/>
      <c r="AC451" s="87"/>
      <c r="AD451" s="88"/>
      <c r="AE451" s="88"/>
      <c r="AF451" s="88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  <c r="AS451" s="6"/>
      <c r="AT451" s="6"/>
      <c r="AU451" s="6"/>
    </row>
    <row r="452" spans="1:47" ht="18" customHeight="1" x14ac:dyDescent="0.2">
      <c r="A452" s="15"/>
      <c r="B452" s="15"/>
      <c r="C452" s="15"/>
      <c r="D452" s="81"/>
      <c r="E452" s="81"/>
      <c r="F452" s="66"/>
      <c r="G452" s="82"/>
      <c r="H452" s="74"/>
      <c r="I452" s="83"/>
      <c r="J452" s="83"/>
      <c r="K452" s="83"/>
      <c r="L452" s="83"/>
      <c r="M452" s="85"/>
      <c r="N452" s="74"/>
      <c r="O452" s="86"/>
      <c r="P452" s="86"/>
      <c r="Q452" s="86"/>
      <c r="R452" s="86"/>
      <c r="S452" s="85"/>
      <c r="T452" s="74"/>
      <c r="U452" s="82"/>
      <c r="V452" s="74"/>
      <c r="W452" s="74"/>
      <c r="X452" s="15"/>
      <c r="Y452" s="15"/>
      <c r="Z452" s="15"/>
      <c r="AA452" s="15"/>
      <c r="AB452" s="85"/>
      <c r="AC452" s="87"/>
      <c r="AD452" s="88"/>
      <c r="AE452" s="88"/>
      <c r="AF452" s="88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  <c r="AS452" s="6"/>
      <c r="AT452" s="6"/>
      <c r="AU452" s="6"/>
    </row>
    <row r="453" spans="1:47" ht="18" customHeight="1" x14ac:dyDescent="0.2">
      <c r="A453" s="15"/>
      <c r="B453" s="15"/>
      <c r="C453" s="15"/>
      <c r="D453" s="81"/>
      <c r="E453" s="81"/>
      <c r="F453" s="66"/>
      <c r="G453" s="82"/>
      <c r="H453" s="74"/>
      <c r="I453" s="83"/>
      <c r="J453" s="83"/>
      <c r="K453" s="83"/>
      <c r="L453" s="83"/>
      <c r="M453" s="85"/>
      <c r="N453" s="74"/>
      <c r="O453" s="86"/>
      <c r="P453" s="86"/>
      <c r="Q453" s="86"/>
      <c r="R453" s="86"/>
      <c r="S453" s="85"/>
      <c r="T453" s="74"/>
      <c r="U453" s="82"/>
      <c r="V453" s="74"/>
      <c r="W453" s="74"/>
      <c r="X453" s="15"/>
      <c r="Y453" s="15"/>
      <c r="Z453" s="15"/>
      <c r="AA453" s="15"/>
      <c r="AB453" s="85"/>
      <c r="AC453" s="87"/>
      <c r="AD453" s="88"/>
      <c r="AE453" s="88"/>
      <c r="AF453" s="88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  <c r="AS453" s="6"/>
      <c r="AT453" s="6"/>
      <c r="AU453" s="6"/>
    </row>
    <row r="454" spans="1:47" ht="18" customHeight="1" x14ac:dyDescent="0.2">
      <c r="A454" s="15"/>
      <c r="B454" s="15"/>
      <c r="C454" s="15"/>
      <c r="D454" s="81"/>
      <c r="E454" s="81"/>
      <c r="F454" s="66"/>
      <c r="G454" s="82"/>
      <c r="H454" s="74"/>
      <c r="I454" s="83"/>
      <c r="J454" s="83"/>
      <c r="K454" s="83"/>
      <c r="L454" s="83"/>
      <c r="M454" s="85"/>
      <c r="N454" s="74"/>
      <c r="O454" s="86"/>
      <c r="P454" s="86"/>
      <c r="Q454" s="86"/>
      <c r="R454" s="86"/>
      <c r="S454" s="85"/>
      <c r="T454" s="74"/>
      <c r="U454" s="82"/>
      <c r="V454" s="74"/>
      <c r="W454" s="74"/>
      <c r="X454" s="15"/>
      <c r="Y454" s="15"/>
      <c r="Z454" s="15"/>
      <c r="AA454" s="15"/>
      <c r="AB454" s="85"/>
      <c r="AC454" s="87"/>
      <c r="AD454" s="88"/>
      <c r="AE454" s="88"/>
      <c r="AF454" s="88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  <c r="AS454" s="6"/>
      <c r="AT454" s="6"/>
      <c r="AU454" s="6"/>
    </row>
    <row r="455" spans="1:47" ht="18" customHeight="1" x14ac:dyDescent="0.2">
      <c r="A455" s="15"/>
      <c r="B455" s="15"/>
      <c r="C455" s="15"/>
      <c r="D455" s="81"/>
      <c r="E455" s="81"/>
      <c r="F455" s="66"/>
      <c r="G455" s="82"/>
      <c r="H455" s="74"/>
      <c r="I455" s="83"/>
      <c r="J455" s="83"/>
      <c r="K455" s="83"/>
      <c r="L455" s="83"/>
      <c r="M455" s="85"/>
      <c r="N455" s="74"/>
      <c r="O455" s="86"/>
      <c r="P455" s="86"/>
      <c r="Q455" s="86"/>
      <c r="R455" s="86"/>
      <c r="S455" s="85"/>
      <c r="T455" s="74"/>
      <c r="U455" s="82"/>
      <c r="V455" s="74"/>
      <c r="W455" s="74"/>
      <c r="X455" s="15"/>
      <c r="Y455" s="15"/>
      <c r="Z455" s="15"/>
      <c r="AA455" s="15"/>
      <c r="AB455" s="85"/>
      <c r="AC455" s="87"/>
      <c r="AD455" s="88"/>
      <c r="AE455" s="88"/>
      <c r="AF455" s="88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  <c r="AS455" s="6"/>
      <c r="AT455" s="6"/>
      <c r="AU455" s="6"/>
    </row>
    <row r="456" spans="1:47" ht="18" customHeight="1" x14ac:dyDescent="0.2">
      <c r="A456" s="15"/>
      <c r="B456" s="15"/>
      <c r="C456" s="15"/>
      <c r="D456" s="81"/>
      <c r="E456" s="81"/>
      <c r="F456" s="66"/>
      <c r="G456" s="82"/>
      <c r="H456" s="74"/>
      <c r="I456" s="83"/>
      <c r="J456" s="83"/>
      <c r="K456" s="83"/>
      <c r="L456" s="83"/>
      <c r="M456" s="85"/>
      <c r="N456" s="74"/>
      <c r="O456" s="86"/>
      <c r="P456" s="86"/>
      <c r="Q456" s="86"/>
      <c r="R456" s="86"/>
      <c r="S456" s="85"/>
      <c r="T456" s="74"/>
      <c r="U456" s="82"/>
      <c r="V456" s="74"/>
      <c r="W456" s="74"/>
      <c r="X456" s="15"/>
      <c r="Y456" s="15"/>
      <c r="Z456" s="15"/>
      <c r="AA456" s="15"/>
      <c r="AB456" s="85"/>
      <c r="AC456" s="87"/>
      <c r="AD456" s="88"/>
      <c r="AE456" s="88"/>
      <c r="AF456" s="88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  <c r="AS456" s="6"/>
      <c r="AT456" s="6"/>
      <c r="AU456" s="6"/>
    </row>
    <row r="457" spans="1:47" ht="18" customHeight="1" x14ac:dyDescent="0.2">
      <c r="A457" s="15"/>
      <c r="B457" s="15"/>
      <c r="C457" s="15"/>
      <c r="D457" s="81"/>
      <c r="E457" s="81"/>
      <c r="F457" s="66"/>
      <c r="G457" s="82"/>
      <c r="H457" s="74"/>
      <c r="I457" s="83"/>
      <c r="J457" s="83"/>
      <c r="K457" s="83"/>
      <c r="L457" s="83"/>
      <c r="M457" s="85"/>
      <c r="N457" s="74"/>
      <c r="O457" s="86"/>
      <c r="P457" s="86"/>
      <c r="Q457" s="86"/>
      <c r="R457" s="86"/>
      <c r="S457" s="85"/>
      <c r="T457" s="74"/>
      <c r="U457" s="82"/>
      <c r="V457" s="74"/>
      <c r="W457" s="74"/>
      <c r="X457" s="15"/>
      <c r="Y457" s="15"/>
      <c r="Z457" s="15"/>
      <c r="AA457" s="15"/>
      <c r="AB457" s="85"/>
      <c r="AC457" s="87"/>
      <c r="AD457" s="88"/>
      <c r="AE457" s="88"/>
      <c r="AF457" s="88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  <c r="AS457" s="6"/>
      <c r="AT457" s="6"/>
      <c r="AU457" s="6"/>
    </row>
    <row r="458" spans="1:47" ht="18" customHeight="1" x14ac:dyDescent="0.2">
      <c r="A458" s="15"/>
      <c r="B458" s="15"/>
      <c r="C458" s="15"/>
      <c r="D458" s="81"/>
      <c r="E458" s="81"/>
      <c r="F458" s="66"/>
      <c r="G458" s="82"/>
      <c r="H458" s="74"/>
      <c r="I458" s="83"/>
      <c r="J458" s="83"/>
      <c r="K458" s="83"/>
      <c r="L458" s="83"/>
      <c r="M458" s="85"/>
      <c r="N458" s="74"/>
      <c r="O458" s="86"/>
      <c r="P458" s="86"/>
      <c r="Q458" s="86"/>
      <c r="R458" s="86"/>
      <c r="S458" s="85"/>
      <c r="T458" s="74"/>
      <c r="U458" s="82"/>
      <c r="V458" s="74"/>
      <c r="W458" s="74"/>
      <c r="X458" s="15"/>
      <c r="Y458" s="15"/>
      <c r="Z458" s="15"/>
      <c r="AA458" s="15"/>
      <c r="AB458" s="85"/>
      <c r="AC458" s="87"/>
      <c r="AD458" s="88"/>
      <c r="AE458" s="88"/>
      <c r="AF458" s="88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  <c r="AS458" s="6"/>
      <c r="AT458" s="6"/>
      <c r="AU458" s="6"/>
    </row>
    <row r="459" spans="1:47" ht="18" customHeight="1" x14ac:dyDescent="0.2">
      <c r="A459" s="15"/>
      <c r="B459" s="15"/>
      <c r="C459" s="15"/>
      <c r="D459" s="81"/>
      <c r="E459" s="81"/>
      <c r="F459" s="66"/>
      <c r="G459" s="82"/>
      <c r="H459" s="74"/>
      <c r="I459" s="83"/>
      <c r="J459" s="83"/>
      <c r="K459" s="83"/>
      <c r="L459" s="83"/>
      <c r="M459" s="85"/>
      <c r="N459" s="74"/>
      <c r="O459" s="86"/>
      <c r="P459" s="86"/>
      <c r="Q459" s="86"/>
      <c r="R459" s="86"/>
      <c r="S459" s="85"/>
      <c r="T459" s="74"/>
      <c r="U459" s="82"/>
      <c r="V459" s="74"/>
      <c r="W459" s="74"/>
      <c r="X459" s="15"/>
      <c r="Y459" s="15"/>
      <c r="Z459" s="15"/>
      <c r="AA459" s="15"/>
      <c r="AB459" s="85"/>
      <c r="AC459" s="87"/>
      <c r="AD459" s="88"/>
      <c r="AE459" s="88"/>
      <c r="AF459" s="88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  <c r="AS459" s="6"/>
      <c r="AT459" s="6"/>
      <c r="AU459" s="6"/>
    </row>
    <row r="460" spans="1:47" ht="18" customHeight="1" x14ac:dyDescent="0.2">
      <c r="A460" s="15"/>
      <c r="B460" s="15"/>
      <c r="C460" s="15"/>
      <c r="D460" s="81"/>
      <c r="E460" s="81"/>
      <c r="F460" s="66"/>
      <c r="G460" s="82"/>
      <c r="H460" s="74"/>
      <c r="I460" s="83"/>
      <c r="J460" s="83"/>
      <c r="K460" s="83"/>
      <c r="L460" s="83"/>
      <c r="M460" s="85"/>
      <c r="N460" s="74"/>
      <c r="O460" s="86"/>
      <c r="P460" s="86"/>
      <c r="Q460" s="86"/>
      <c r="R460" s="86"/>
      <c r="S460" s="85"/>
      <c r="T460" s="74"/>
      <c r="U460" s="82"/>
      <c r="V460" s="74"/>
      <c r="W460" s="74"/>
      <c r="X460" s="15"/>
      <c r="Y460" s="15"/>
      <c r="Z460" s="15"/>
      <c r="AA460" s="15"/>
      <c r="AB460" s="85"/>
      <c r="AC460" s="87"/>
      <c r="AD460" s="88"/>
      <c r="AE460" s="88"/>
      <c r="AF460" s="88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  <c r="AS460" s="6"/>
      <c r="AT460" s="6"/>
      <c r="AU460" s="6"/>
    </row>
    <row r="461" spans="1:47" ht="18" customHeight="1" x14ac:dyDescent="0.2">
      <c r="A461" s="15"/>
      <c r="B461" s="15"/>
      <c r="C461" s="15"/>
      <c r="D461" s="81"/>
      <c r="E461" s="81"/>
      <c r="F461" s="66"/>
      <c r="G461" s="82"/>
      <c r="H461" s="74"/>
      <c r="I461" s="83"/>
      <c r="J461" s="83"/>
      <c r="K461" s="83"/>
      <c r="L461" s="83"/>
      <c r="M461" s="85"/>
      <c r="N461" s="74"/>
      <c r="O461" s="86"/>
      <c r="P461" s="86"/>
      <c r="Q461" s="86"/>
      <c r="R461" s="86"/>
      <c r="S461" s="85"/>
      <c r="T461" s="74"/>
      <c r="U461" s="82"/>
      <c r="V461" s="74"/>
      <c r="W461" s="74"/>
      <c r="X461" s="15"/>
      <c r="Y461" s="15"/>
      <c r="Z461" s="15"/>
      <c r="AA461" s="15"/>
      <c r="AB461" s="85"/>
      <c r="AC461" s="87"/>
      <c r="AD461" s="88"/>
      <c r="AE461" s="88"/>
      <c r="AF461" s="88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  <c r="AS461" s="6"/>
      <c r="AT461" s="6"/>
      <c r="AU461" s="6"/>
    </row>
    <row r="462" spans="1:47" ht="18" customHeight="1" x14ac:dyDescent="0.2">
      <c r="A462" s="15"/>
      <c r="B462" s="15"/>
      <c r="C462" s="15"/>
      <c r="D462" s="81"/>
      <c r="E462" s="81"/>
      <c r="F462" s="66"/>
      <c r="G462" s="82"/>
      <c r="H462" s="74"/>
      <c r="I462" s="83"/>
      <c r="J462" s="83"/>
      <c r="K462" s="83"/>
      <c r="L462" s="83"/>
      <c r="M462" s="85"/>
      <c r="N462" s="74"/>
      <c r="O462" s="86"/>
      <c r="P462" s="86"/>
      <c r="Q462" s="86"/>
      <c r="R462" s="86"/>
      <c r="S462" s="85"/>
      <c r="T462" s="74"/>
      <c r="U462" s="82"/>
      <c r="V462" s="74"/>
      <c r="W462" s="74"/>
      <c r="X462" s="15"/>
      <c r="Y462" s="15"/>
      <c r="Z462" s="15"/>
      <c r="AA462" s="15"/>
      <c r="AB462" s="85"/>
      <c r="AC462" s="87"/>
      <c r="AD462" s="88"/>
      <c r="AE462" s="88"/>
      <c r="AF462" s="88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  <c r="AS462" s="6"/>
      <c r="AT462" s="6"/>
      <c r="AU462" s="6"/>
    </row>
    <row r="463" spans="1:47" ht="18" customHeight="1" x14ac:dyDescent="0.2">
      <c r="A463" s="15"/>
      <c r="B463" s="15"/>
      <c r="C463" s="15"/>
      <c r="D463" s="81"/>
      <c r="E463" s="81"/>
      <c r="F463" s="66"/>
      <c r="G463" s="82"/>
      <c r="H463" s="74"/>
      <c r="I463" s="83"/>
      <c r="J463" s="83"/>
      <c r="K463" s="83"/>
      <c r="L463" s="83"/>
      <c r="M463" s="85"/>
      <c r="N463" s="74"/>
      <c r="O463" s="86"/>
      <c r="P463" s="86"/>
      <c r="Q463" s="86"/>
      <c r="R463" s="86"/>
      <c r="S463" s="85"/>
      <c r="T463" s="74"/>
      <c r="U463" s="82"/>
      <c r="V463" s="74"/>
      <c r="W463" s="74"/>
      <c r="X463" s="15"/>
      <c r="Y463" s="15"/>
      <c r="Z463" s="15"/>
      <c r="AA463" s="15"/>
      <c r="AB463" s="85"/>
      <c r="AC463" s="87"/>
      <c r="AD463" s="88"/>
      <c r="AE463" s="88"/>
      <c r="AF463" s="88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  <c r="AS463" s="6"/>
      <c r="AT463" s="6"/>
      <c r="AU463" s="6"/>
    </row>
    <row r="464" spans="1:47" ht="18" customHeight="1" x14ac:dyDescent="0.2">
      <c r="A464" s="15"/>
      <c r="B464" s="15"/>
      <c r="C464" s="15"/>
      <c r="D464" s="81"/>
      <c r="E464" s="81"/>
      <c r="F464" s="66"/>
      <c r="G464" s="82"/>
      <c r="H464" s="74"/>
      <c r="I464" s="83"/>
      <c r="J464" s="83"/>
      <c r="K464" s="83"/>
      <c r="L464" s="83"/>
      <c r="M464" s="85"/>
      <c r="N464" s="74"/>
      <c r="O464" s="86"/>
      <c r="P464" s="86"/>
      <c r="Q464" s="86"/>
      <c r="R464" s="86"/>
      <c r="S464" s="85"/>
      <c r="T464" s="74"/>
      <c r="U464" s="82"/>
      <c r="V464" s="74"/>
      <c r="W464" s="74"/>
      <c r="X464" s="15"/>
      <c r="Y464" s="15"/>
      <c r="Z464" s="15"/>
      <c r="AA464" s="15"/>
      <c r="AB464" s="85"/>
      <c r="AC464" s="87"/>
      <c r="AD464" s="88"/>
      <c r="AE464" s="88"/>
      <c r="AF464" s="88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  <c r="AS464" s="6"/>
      <c r="AT464" s="6"/>
      <c r="AU464" s="6"/>
    </row>
    <row r="465" spans="1:47" ht="18" customHeight="1" x14ac:dyDescent="0.2">
      <c r="A465" s="15"/>
      <c r="B465" s="15"/>
      <c r="C465" s="15"/>
      <c r="D465" s="81"/>
      <c r="E465" s="81"/>
      <c r="F465" s="66"/>
      <c r="G465" s="82"/>
      <c r="H465" s="74"/>
      <c r="I465" s="83"/>
      <c r="J465" s="83"/>
      <c r="K465" s="83"/>
      <c r="L465" s="83"/>
      <c r="M465" s="85"/>
      <c r="N465" s="74"/>
      <c r="O465" s="86"/>
      <c r="P465" s="86"/>
      <c r="Q465" s="86"/>
      <c r="R465" s="86"/>
      <c r="S465" s="85"/>
      <c r="T465" s="74"/>
      <c r="U465" s="82"/>
      <c r="V465" s="74"/>
      <c r="W465" s="74"/>
      <c r="X465" s="15"/>
      <c r="Y465" s="15"/>
      <c r="Z465" s="15"/>
      <c r="AA465" s="15"/>
      <c r="AB465" s="85"/>
      <c r="AC465" s="87"/>
      <c r="AD465" s="88"/>
      <c r="AE465" s="88"/>
      <c r="AF465" s="88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  <c r="AS465" s="6"/>
      <c r="AT465" s="6"/>
      <c r="AU465" s="6"/>
    </row>
    <row r="466" spans="1:47" ht="18" customHeight="1" x14ac:dyDescent="0.2">
      <c r="A466" s="15"/>
      <c r="B466" s="15"/>
      <c r="C466" s="15"/>
      <c r="D466" s="81"/>
      <c r="E466" s="81"/>
      <c r="F466" s="66"/>
      <c r="G466" s="82"/>
      <c r="H466" s="74"/>
      <c r="I466" s="83"/>
      <c r="J466" s="83"/>
      <c r="K466" s="83"/>
      <c r="L466" s="83"/>
      <c r="M466" s="85"/>
      <c r="N466" s="74"/>
      <c r="O466" s="86"/>
      <c r="P466" s="86"/>
      <c r="Q466" s="86"/>
      <c r="R466" s="86"/>
      <c r="S466" s="85"/>
      <c r="T466" s="74"/>
      <c r="U466" s="82"/>
      <c r="V466" s="74"/>
      <c r="W466" s="74"/>
      <c r="X466" s="15"/>
      <c r="Y466" s="15"/>
      <c r="Z466" s="15"/>
      <c r="AA466" s="15"/>
      <c r="AB466" s="85"/>
      <c r="AC466" s="87"/>
      <c r="AD466" s="88"/>
      <c r="AE466" s="88"/>
      <c r="AF466" s="88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  <c r="AS466" s="6"/>
      <c r="AT466" s="6"/>
      <c r="AU466" s="6"/>
    </row>
    <row r="467" spans="1:47" ht="18" customHeight="1" x14ac:dyDescent="0.2">
      <c r="A467" s="15"/>
      <c r="B467" s="15"/>
      <c r="C467" s="15"/>
      <c r="D467" s="81"/>
      <c r="E467" s="81"/>
      <c r="F467" s="66"/>
      <c r="G467" s="82"/>
      <c r="H467" s="74"/>
      <c r="I467" s="83"/>
      <c r="J467" s="83"/>
      <c r="K467" s="83"/>
      <c r="L467" s="83"/>
      <c r="M467" s="85"/>
      <c r="N467" s="74"/>
      <c r="O467" s="86"/>
      <c r="P467" s="86"/>
      <c r="Q467" s="86"/>
      <c r="R467" s="86"/>
      <c r="S467" s="85"/>
      <c r="T467" s="74"/>
      <c r="U467" s="82"/>
      <c r="V467" s="74"/>
      <c r="W467" s="74"/>
      <c r="X467" s="15"/>
      <c r="Y467" s="15"/>
      <c r="Z467" s="15"/>
      <c r="AA467" s="15"/>
      <c r="AB467" s="85"/>
      <c r="AC467" s="87"/>
      <c r="AD467" s="88"/>
      <c r="AE467" s="88"/>
      <c r="AF467" s="88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  <c r="AS467" s="6"/>
      <c r="AT467" s="6"/>
      <c r="AU467" s="6"/>
    </row>
    <row r="468" spans="1:47" ht="18" customHeight="1" x14ac:dyDescent="0.2">
      <c r="A468" s="15"/>
      <c r="B468" s="15"/>
      <c r="C468" s="15"/>
      <c r="D468" s="81"/>
      <c r="E468" s="81"/>
      <c r="F468" s="66"/>
      <c r="G468" s="82"/>
      <c r="H468" s="74"/>
      <c r="I468" s="83"/>
      <c r="J468" s="83"/>
      <c r="K468" s="83"/>
      <c r="L468" s="83"/>
      <c r="M468" s="85"/>
      <c r="N468" s="74"/>
      <c r="O468" s="86"/>
      <c r="P468" s="86"/>
      <c r="Q468" s="86"/>
      <c r="R468" s="86"/>
      <c r="S468" s="85"/>
      <c r="T468" s="74"/>
      <c r="U468" s="82"/>
      <c r="V468" s="74"/>
      <c r="W468" s="74"/>
      <c r="X468" s="15"/>
      <c r="Y468" s="15"/>
      <c r="Z468" s="15"/>
      <c r="AA468" s="15"/>
      <c r="AB468" s="85"/>
      <c r="AC468" s="87"/>
      <c r="AD468" s="88"/>
      <c r="AE468" s="88"/>
      <c r="AF468" s="88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  <c r="AS468" s="6"/>
      <c r="AT468" s="6"/>
      <c r="AU468" s="6"/>
    </row>
    <row r="469" spans="1:47" ht="18" customHeight="1" x14ac:dyDescent="0.2">
      <c r="A469" s="15"/>
      <c r="B469" s="15"/>
      <c r="C469" s="15"/>
      <c r="D469" s="81"/>
      <c r="E469" s="81"/>
      <c r="F469" s="66"/>
      <c r="G469" s="82"/>
      <c r="H469" s="74"/>
      <c r="I469" s="83"/>
      <c r="J469" s="83"/>
      <c r="K469" s="83"/>
      <c r="L469" s="83"/>
      <c r="M469" s="85"/>
      <c r="N469" s="74"/>
      <c r="O469" s="86"/>
      <c r="P469" s="86"/>
      <c r="Q469" s="86"/>
      <c r="R469" s="86"/>
      <c r="S469" s="85"/>
      <c r="T469" s="74"/>
      <c r="U469" s="82"/>
      <c r="V469" s="74"/>
      <c r="W469" s="74"/>
      <c r="X469" s="15"/>
      <c r="Y469" s="15"/>
      <c r="Z469" s="15"/>
      <c r="AA469" s="15"/>
      <c r="AB469" s="85"/>
      <c r="AC469" s="87"/>
      <c r="AD469" s="88"/>
      <c r="AE469" s="88"/>
      <c r="AF469" s="88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  <c r="AS469" s="6"/>
      <c r="AT469" s="6"/>
      <c r="AU469" s="6"/>
    </row>
    <row r="470" spans="1:47" ht="18" customHeight="1" x14ac:dyDescent="0.2">
      <c r="A470" s="15"/>
      <c r="B470" s="15"/>
      <c r="C470" s="15"/>
      <c r="D470" s="81"/>
      <c r="E470" s="81"/>
      <c r="F470" s="66"/>
      <c r="G470" s="82"/>
      <c r="H470" s="74"/>
      <c r="I470" s="83"/>
      <c r="J470" s="83"/>
      <c r="K470" s="83"/>
      <c r="L470" s="83"/>
      <c r="M470" s="85"/>
      <c r="N470" s="74"/>
      <c r="O470" s="86"/>
      <c r="P470" s="86"/>
      <c r="Q470" s="86"/>
      <c r="R470" s="86"/>
      <c r="S470" s="85"/>
      <c r="T470" s="74"/>
      <c r="U470" s="82"/>
      <c r="V470" s="74"/>
      <c r="W470" s="74"/>
      <c r="X470" s="15"/>
      <c r="Y470" s="15"/>
      <c r="Z470" s="15"/>
      <c r="AA470" s="15"/>
      <c r="AB470" s="85"/>
      <c r="AC470" s="87"/>
      <c r="AD470" s="88"/>
      <c r="AE470" s="88"/>
      <c r="AF470" s="88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  <c r="AS470" s="6"/>
      <c r="AT470" s="6"/>
      <c r="AU470" s="6"/>
    </row>
    <row r="471" spans="1:47" ht="18" customHeight="1" x14ac:dyDescent="0.2">
      <c r="A471" s="15"/>
      <c r="B471" s="15"/>
      <c r="C471" s="15"/>
      <c r="D471" s="81"/>
      <c r="E471" s="81"/>
      <c r="F471" s="66"/>
      <c r="G471" s="82"/>
      <c r="H471" s="74"/>
      <c r="I471" s="83"/>
      <c r="J471" s="83"/>
      <c r="K471" s="83"/>
      <c r="L471" s="83"/>
      <c r="M471" s="85"/>
      <c r="N471" s="74"/>
      <c r="O471" s="86"/>
      <c r="P471" s="86"/>
      <c r="Q471" s="86"/>
      <c r="R471" s="86"/>
      <c r="S471" s="85"/>
      <c r="T471" s="74"/>
      <c r="U471" s="82"/>
      <c r="V471" s="74"/>
      <c r="W471" s="74"/>
      <c r="X471" s="15"/>
      <c r="Y471" s="15"/>
      <c r="Z471" s="15"/>
      <c r="AA471" s="15"/>
      <c r="AB471" s="85"/>
      <c r="AC471" s="87"/>
      <c r="AD471" s="88"/>
      <c r="AE471" s="88"/>
      <c r="AF471" s="88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  <c r="AS471" s="6"/>
      <c r="AT471" s="6"/>
      <c r="AU471" s="6"/>
    </row>
    <row r="472" spans="1:47" ht="18" customHeight="1" x14ac:dyDescent="0.2">
      <c r="A472" s="15"/>
      <c r="B472" s="15"/>
      <c r="C472" s="15"/>
      <c r="D472" s="81"/>
      <c r="E472" s="81"/>
      <c r="F472" s="66"/>
      <c r="G472" s="82"/>
      <c r="H472" s="74"/>
      <c r="I472" s="83"/>
      <c r="J472" s="83"/>
      <c r="K472" s="83"/>
      <c r="L472" s="83"/>
      <c r="M472" s="85"/>
      <c r="N472" s="74"/>
      <c r="O472" s="86"/>
      <c r="P472" s="86"/>
      <c r="Q472" s="86"/>
      <c r="R472" s="86"/>
      <c r="S472" s="85"/>
      <c r="T472" s="74"/>
      <c r="U472" s="82"/>
      <c r="V472" s="74"/>
      <c r="W472" s="74"/>
      <c r="X472" s="15"/>
      <c r="Y472" s="15"/>
      <c r="Z472" s="15"/>
      <c r="AA472" s="15"/>
      <c r="AB472" s="85"/>
      <c r="AC472" s="87"/>
      <c r="AD472" s="88"/>
      <c r="AE472" s="88"/>
      <c r="AF472" s="88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  <c r="AS472" s="6"/>
      <c r="AT472" s="6"/>
      <c r="AU472" s="6"/>
    </row>
    <row r="473" spans="1:47" ht="18" customHeight="1" x14ac:dyDescent="0.2">
      <c r="A473" s="15"/>
      <c r="B473" s="15"/>
      <c r="C473" s="15"/>
      <c r="D473" s="81"/>
      <c r="E473" s="81"/>
      <c r="F473" s="66"/>
      <c r="G473" s="82"/>
      <c r="H473" s="74"/>
      <c r="I473" s="83"/>
      <c r="J473" s="83"/>
      <c r="K473" s="83"/>
      <c r="L473" s="83"/>
      <c r="M473" s="85"/>
      <c r="N473" s="74"/>
      <c r="O473" s="86"/>
      <c r="P473" s="86"/>
      <c r="Q473" s="86"/>
      <c r="R473" s="86"/>
      <c r="S473" s="85"/>
      <c r="T473" s="74"/>
      <c r="U473" s="82"/>
      <c r="V473" s="74"/>
      <c r="W473" s="74"/>
      <c r="X473" s="15"/>
      <c r="Y473" s="15"/>
      <c r="Z473" s="15"/>
      <c r="AA473" s="15"/>
      <c r="AB473" s="85"/>
      <c r="AC473" s="87"/>
      <c r="AD473" s="88"/>
      <c r="AE473" s="88"/>
      <c r="AF473" s="88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  <c r="AS473" s="6"/>
      <c r="AT473" s="6"/>
      <c r="AU473" s="6"/>
    </row>
    <row r="474" spans="1:47" ht="18" customHeight="1" x14ac:dyDescent="0.2">
      <c r="A474" s="15"/>
      <c r="B474" s="15"/>
      <c r="C474" s="15"/>
      <c r="D474" s="81"/>
      <c r="E474" s="81"/>
      <c r="F474" s="66"/>
      <c r="G474" s="82"/>
      <c r="H474" s="74"/>
      <c r="I474" s="83"/>
      <c r="J474" s="83"/>
      <c r="K474" s="83"/>
      <c r="L474" s="83"/>
      <c r="M474" s="85"/>
      <c r="N474" s="74"/>
      <c r="O474" s="86"/>
      <c r="P474" s="86"/>
      <c r="Q474" s="86"/>
      <c r="R474" s="86"/>
      <c r="S474" s="85"/>
      <c r="T474" s="74"/>
      <c r="U474" s="82"/>
      <c r="V474" s="74"/>
      <c r="W474" s="74"/>
      <c r="X474" s="15"/>
      <c r="Y474" s="15"/>
      <c r="Z474" s="15"/>
      <c r="AA474" s="15"/>
      <c r="AB474" s="85"/>
      <c r="AC474" s="87"/>
      <c r="AD474" s="88"/>
      <c r="AE474" s="88"/>
      <c r="AF474" s="88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  <c r="AS474" s="6"/>
      <c r="AT474" s="6"/>
      <c r="AU474" s="6"/>
    </row>
    <row r="475" spans="1:47" ht="18" customHeight="1" x14ac:dyDescent="0.2">
      <c r="A475" s="15"/>
      <c r="B475" s="15"/>
      <c r="C475" s="15"/>
      <c r="D475" s="81"/>
      <c r="E475" s="81"/>
      <c r="F475" s="66"/>
      <c r="G475" s="82"/>
      <c r="H475" s="74"/>
      <c r="I475" s="83"/>
      <c r="J475" s="83"/>
      <c r="K475" s="83"/>
      <c r="L475" s="83"/>
      <c r="M475" s="85"/>
      <c r="N475" s="74"/>
      <c r="O475" s="86"/>
      <c r="P475" s="86"/>
      <c r="Q475" s="86"/>
      <c r="R475" s="86"/>
      <c r="S475" s="85"/>
      <c r="T475" s="74"/>
      <c r="U475" s="82"/>
      <c r="V475" s="74"/>
      <c r="W475" s="74"/>
      <c r="X475" s="15"/>
      <c r="Y475" s="15"/>
      <c r="Z475" s="15"/>
      <c r="AA475" s="15"/>
      <c r="AB475" s="85"/>
      <c r="AC475" s="87"/>
      <c r="AD475" s="88"/>
      <c r="AE475" s="88"/>
      <c r="AF475" s="88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  <c r="AS475" s="6"/>
      <c r="AT475" s="6"/>
      <c r="AU475" s="6"/>
    </row>
    <row r="476" spans="1:47" ht="18" customHeight="1" x14ac:dyDescent="0.2">
      <c r="A476" s="15"/>
      <c r="B476" s="15"/>
      <c r="C476" s="15"/>
      <c r="D476" s="81"/>
      <c r="E476" s="81"/>
      <c r="F476" s="66"/>
      <c r="G476" s="82"/>
      <c r="H476" s="74"/>
      <c r="I476" s="83"/>
      <c r="J476" s="83"/>
      <c r="K476" s="83"/>
      <c r="L476" s="83"/>
      <c r="M476" s="85"/>
      <c r="N476" s="74"/>
      <c r="O476" s="86"/>
      <c r="P476" s="86"/>
      <c r="Q476" s="86"/>
      <c r="R476" s="86"/>
      <c r="S476" s="85"/>
      <c r="T476" s="74"/>
      <c r="U476" s="82"/>
      <c r="V476" s="74"/>
      <c r="W476" s="74"/>
      <c r="X476" s="15"/>
      <c r="Y476" s="15"/>
      <c r="Z476" s="15"/>
      <c r="AA476" s="15"/>
      <c r="AB476" s="85"/>
      <c r="AC476" s="87"/>
      <c r="AD476" s="88"/>
      <c r="AE476" s="88"/>
      <c r="AF476" s="88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  <c r="AS476" s="6"/>
      <c r="AT476" s="6"/>
      <c r="AU476" s="6"/>
    </row>
    <row r="477" spans="1:47" ht="18" customHeight="1" x14ac:dyDescent="0.2">
      <c r="A477" s="15"/>
      <c r="B477" s="15"/>
      <c r="C477" s="15"/>
      <c r="D477" s="81"/>
      <c r="E477" s="81"/>
      <c r="F477" s="66"/>
      <c r="G477" s="82"/>
      <c r="H477" s="74"/>
      <c r="I477" s="83"/>
      <c r="J477" s="83"/>
      <c r="K477" s="83"/>
      <c r="L477" s="83"/>
      <c r="M477" s="85"/>
      <c r="N477" s="74"/>
      <c r="O477" s="86"/>
      <c r="P477" s="86"/>
      <c r="Q477" s="86"/>
      <c r="R477" s="86"/>
      <c r="S477" s="85"/>
      <c r="T477" s="74"/>
      <c r="U477" s="82"/>
      <c r="V477" s="74"/>
      <c r="W477" s="74"/>
      <c r="X477" s="15"/>
      <c r="Y477" s="15"/>
      <c r="Z477" s="15"/>
      <c r="AA477" s="15"/>
      <c r="AB477" s="85"/>
      <c r="AC477" s="87"/>
      <c r="AD477" s="88"/>
      <c r="AE477" s="88"/>
      <c r="AF477" s="88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  <c r="AS477" s="6"/>
      <c r="AT477" s="6"/>
      <c r="AU477" s="6"/>
    </row>
    <row r="478" spans="1:47" ht="18" customHeight="1" x14ac:dyDescent="0.2">
      <c r="A478" s="15"/>
      <c r="B478" s="15"/>
      <c r="C478" s="15"/>
      <c r="D478" s="81"/>
      <c r="E478" s="81"/>
      <c r="F478" s="66"/>
      <c r="G478" s="82"/>
      <c r="H478" s="74"/>
      <c r="I478" s="83"/>
      <c r="J478" s="83"/>
      <c r="K478" s="83"/>
      <c r="L478" s="83"/>
      <c r="M478" s="85"/>
      <c r="N478" s="74"/>
      <c r="O478" s="86"/>
      <c r="P478" s="86"/>
      <c r="Q478" s="86"/>
      <c r="R478" s="86"/>
      <c r="S478" s="85"/>
      <c r="T478" s="74"/>
      <c r="U478" s="82"/>
      <c r="V478" s="74"/>
      <c r="W478" s="74"/>
      <c r="X478" s="15"/>
      <c r="Y478" s="15"/>
      <c r="Z478" s="15"/>
      <c r="AA478" s="15"/>
      <c r="AB478" s="85"/>
      <c r="AC478" s="87"/>
      <c r="AD478" s="88"/>
      <c r="AE478" s="88"/>
      <c r="AF478" s="88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  <c r="AS478" s="6"/>
      <c r="AT478" s="6"/>
      <c r="AU478" s="6"/>
    </row>
    <row r="479" spans="1:47" ht="18" customHeight="1" x14ac:dyDescent="0.2">
      <c r="A479" s="15"/>
      <c r="B479" s="15"/>
      <c r="C479" s="15"/>
      <c r="D479" s="81"/>
      <c r="E479" s="81"/>
      <c r="F479" s="66"/>
      <c r="G479" s="82"/>
      <c r="H479" s="74"/>
      <c r="I479" s="83"/>
      <c r="J479" s="83"/>
      <c r="K479" s="83"/>
      <c r="L479" s="83"/>
      <c r="M479" s="85"/>
      <c r="N479" s="74"/>
      <c r="O479" s="86"/>
      <c r="P479" s="86"/>
      <c r="Q479" s="86"/>
      <c r="R479" s="86"/>
      <c r="S479" s="85"/>
      <c r="T479" s="74"/>
      <c r="U479" s="82"/>
      <c r="V479" s="74"/>
      <c r="W479" s="74"/>
      <c r="X479" s="15"/>
      <c r="Y479" s="15"/>
      <c r="Z479" s="15"/>
      <c r="AA479" s="15"/>
      <c r="AB479" s="85"/>
      <c r="AC479" s="87"/>
      <c r="AD479" s="88"/>
      <c r="AE479" s="88"/>
      <c r="AF479" s="88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  <c r="AS479" s="6"/>
      <c r="AT479" s="6"/>
      <c r="AU479" s="6"/>
    </row>
    <row r="480" spans="1:47" ht="18" customHeight="1" x14ac:dyDescent="0.2">
      <c r="A480" s="15"/>
      <c r="B480" s="15"/>
      <c r="C480" s="15"/>
      <c r="D480" s="81"/>
      <c r="E480" s="81"/>
      <c r="F480" s="66"/>
      <c r="G480" s="82"/>
      <c r="H480" s="74"/>
      <c r="I480" s="83"/>
      <c r="J480" s="83"/>
      <c r="K480" s="83"/>
      <c r="L480" s="83"/>
      <c r="M480" s="85"/>
      <c r="N480" s="74"/>
      <c r="O480" s="86"/>
      <c r="P480" s="86"/>
      <c r="Q480" s="86"/>
      <c r="R480" s="86"/>
      <c r="S480" s="85"/>
      <c r="T480" s="74"/>
      <c r="U480" s="82"/>
      <c r="V480" s="74"/>
      <c r="W480" s="74"/>
      <c r="X480" s="15"/>
      <c r="Y480" s="15"/>
      <c r="Z480" s="15"/>
      <c r="AA480" s="15"/>
      <c r="AB480" s="85"/>
      <c r="AC480" s="87"/>
      <c r="AD480" s="88"/>
      <c r="AE480" s="88"/>
      <c r="AF480" s="88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  <c r="AS480" s="6"/>
      <c r="AT480" s="6"/>
      <c r="AU480" s="6"/>
    </row>
    <row r="481" spans="1:47" ht="18" customHeight="1" x14ac:dyDescent="0.2">
      <c r="A481" s="15"/>
      <c r="B481" s="15"/>
      <c r="C481" s="15"/>
      <c r="D481" s="81"/>
      <c r="E481" s="81"/>
      <c r="F481" s="66"/>
      <c r="G481" s="82"/>
      <c r="H481" s="74"/>
      <c r="I481" s="83"/>
      <c r="J481" s="83"/>
      <c r="K481" s="83"/>
      <c r="L481" s="83"/>
      <c r="M481" s="85"/>
      <c r="N481" s="74"/>
      <c r="O481" s="86"/>
      <c r="P481" s="86"/>
      <c r="Q481" s="86"/>
      <c r="R481" s="86"/>
      <c r="S481" s="85"/>
      <c r="T481" s="74"/>
      <c r="U481" s="82"/>
      <c r="V481" s="74"/>
      <c r="W481" s="74"/>
      <c r="X481" s="15"/>
      <c r="Y481" s="15"/>
      <c r="Z481" s="15"/>
      <c r="AA481" s="15"/>
      <c r="AB481" s="85"/>
      <c r="AC481" s="87"/>
      <c r="AD481" s="88"/>
      <c r="AE481" s="88"/>
      <c r="AF481" s="88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  <c r="AS481" s="6"/>
      <c r="AT481" s="6"/>
      <c r="AU481" s="6"/>
    </row>
    <row r="482" spans="1:47" ht="18" customHeight="1" x14ac:dyDescent="0.2">
      <c r="A482" s="15"/>
      <c r="B482" s="15"/>
      <c r="C482" s="15"/>
      <c r="D482" s="81"/>
      <c r="E482" s="81"/>
      <c r="F482" s="66"/>
      <c r="G482" s="82"/>
      <c r="H482" s="74"/>
      <c r="I482" s="83"/>
      <c r="J482" s="83"/>
      <c r="K482" s="83"/>
      <c r="L482" s="83"/>
      <c r="M482" s="85"/>
      <c r="N482" s="74"/>
      <c r="O482" s="86"/>
      <c r="P482" s="86"/>
      <c r="Q482" s="86"/>
      <c r="R482" s="86"/>
      <c r="S482" s="85"/>
      <c r="T482" s="74"/>
      <c r="U482" s="82"/>
      <c r="V482" s="74"/>
      <c r="W482" s="74"/>
      <c r="X482" s="15"/>
      <c r="Y482" s="15"/>
      <c r="Z482" s="15"/>
      <c r="AA482" s="15"/>
      <c r="AB482" s="85"/>
      <c r="AC482" s="87"/>
      <c r="AD482" s="88"/>
      <c r="AE482" s="88"/>
      <c r="AF482" s="88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  <c r="AS482" s="6"/>
      <c r="AT482" s="6"/>
      <c r="AU482" s="6"/>
    </row>
    <row r="483" spans="1:47" ht="18" customHeight="1" x14ac:dyDescent="0.2">
      <c r="A483" s="15"/>
      <c r="B483" s="15"/>
      <c r="C483" s="15"/>
      <c r="D483" s="81"/>
      <c r="E483" s="81"/>
      <c r="F483" s="66"/>
      <c r="G483" s="82"/>
      <c r="H483" s="74"/>
      <c r="I483" s="83"/>
      <c r="J483" s="83"/>
      <c r="K483" s="83"/>
      <c r="L483" s="83"/>
      <c r="M483" s="85"/>
      <c r="N483" s="74"/>
      <c r="O483" s="86"/>
      <c r="P483" s="86"/>
      <c r="Q483" s="86"/>
      <c r="R483" s="86"/>
      <c r="S483" s="85"/>
      <c r="T483" s="74"/>
      <c r="U483" s="82"/>
      <c r="V483" s="74"/>
      <c r="W483" s="74"/>
      <c r="X483" s="15"/>
      <c r="Y483" s="15"/>
      <c r="Z483" s="15"/>
      <c r="AA483" s="15"/>
      <c r="AB483" s="85"/>
      <c r="AC483" s="87"/>
      <c r="AD483" s="88"/>
      <c r="AE483" s="88"/>
      <c r="AF483" s="88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  <c r="AS483" s="6"/>
      <c r="AT483" s="6"/>
      <c r="AU483" s="6"/>
    </row>
    <row r="484" spans="1:47" ht="18" customHeight="1" x14ac:dyDescent="0.2">
      <c r="A484" s="15"/>
      <c r="B484" s="15"/>
      <c r="C484" s="15"/>
      <c r="D484" s="81"/>
      <c r="E484" s="81"/>
      <c r="F484" s="66"/>
      <c r="G484" s="82"/>
      <c r="H484" s="74"/>
      <c r="I484" s="83"/>
      <c r="J484" s="83"/>
      <c r="K484" s="83"/>
      <c r="L484" s="83"/>
      <c r="M484" s="85"/>
      <c r="N484" s="74"/>
      <c r="O484" s="86"/>
      <c r="P484" s="86"/>
      <c r="Q484" s="86"/>
      <c r="R484" s="86"/>
      <c r="S484" s="85"/>
      <c r="T484" s="74"/>
      <c r="U484" s="82"/>
      <c r="V484" s="74"/>
      <c r="W484" s="74"/>
      <c r="X484" s="15"/>
      <c r="Y484" s="15"/>
      <c r="Z484" s="15"/>
      <c r="AA484" s="15"/>
      <c r="AB484" s="85"/>
      <c r="AC484" s="87"/>
      <c r="AD484" s="88"/>
      <c r="AE484" s="88"/>
      <c r="AF484" s="88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  <c r="AS484" s="6"/>
      <c r="AT484" s="6"/>
      <c r="AU484" s="6"/>
    </row>
    <row r="485" spans="1:47" ht="18" customHeight="1" x14ac:dyDescent="0.2">
      <c r="A485" s="15"/>
      <c r="B485" s="15"/>
      <c r="C485" s="15"/>
      <c r="D485" s="81"/>
      <c r="E485" s="81"/>
      <c r="F485" s="66"/>
      <c r="G485" s="82"/>
      <c r="H485" s="74"/>
      <c r="I485" s="83"/>
      <c r="J485" s="83"/>
      <c r="K485" s="83"/>
      <c r="L485" s="83"/>
      <c r="M485" s="85"/>
      <c r="N485" s="74"/>
      <c r="O485" s="86"/>
      <c r="P485" s="86"/>
      <c r="Q485" s="86"/>
      <c r="R485" s="86"/>
      <c r="S485" s="85"/>
      <c r="T485" s="74"/>
      <c r="U485" s="82"/>
      <c r="V485" s="74"/>
      <c r="W485" s="74"/>
      <c r="X485" s="15"/>
      <c r="Y485" s="15"/>
      <c r="Z485" s="15"/>
      <c r="AA485" s="15"/>
      <c r="AB485" s="85"/>
      <c r="AC485" s="87"/>
      <c r="AD485" s="88"/>
      <c r="AE485" s="88"/>
      <c r="AF485" s="88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  <c r="AS485" s="6"/>
      <c r="AT485" s="6"/>
      <c r="AU485" s="6"/>
    </row>
    <row r="486" spans="1:47" ht="18" customHeight="1" x14ac:dyDescent="0.2">
      <c r="A486" s="15"/>
      <c r="B486" s="15"/>
      <c r="C486" s="15"/>
      <c r="D486" s="81"/>
      <c r="E486" s="81"/>
      <c r="F486" s="66"/>
      <c r="G486" s="82"/>
      <c r="H486" s="74"/>
      <c r="I486" s="83"/>
      <c r="J486" s="83"/>
      <c r="K486" s="83"/>
      <c r="L486" s="83"/>
      <c r="M486" s="85"/>
      <c r="N486" s="74"/>
      <c r="O486" s="86"/>
      <c r="P486" s="86"/>
      <c r="Q486" s="86"/>
      <c r="R486" s="86"/>
      <c r="S486" s="85"/>
      <c r="T486" s="74"/>
      <c r="U486" s="82"/>
      <c r="V486" s="74"/>
      <c r="W486" s="74"/>
      <c r="X486" s="15"/>
      <c r="Y486" s="15"/>
      <c r="Z486" s="15"/>
      <c r="AA486" s="15"/>
      <c r="AB486" s="85"/>
      <c r="AC486" s="87"/>
      <c r="AD486" s="88"/>
      <c r="AE486" s="88"/>
      <c r="AF486" s="88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  <c r="AS486" s="6"/>
      <c r="AT486" s="6"/>
      <c r="AU486" s="6"/>
    </row>
    <row r="487" spans="1:47" ht="18" customHeight="1" x14ac:dyDescent="0.2">
      <c r="A487" s="15"/>
      <c r="B487" s="15"/>
      <c r="C487" s="15"/>
      <c r="D487" s="81"/>
      <c r="E487" s="81"/>
      <c r="F487" s="66"/>
      <c r="G487" s="82"/>
      <c r="H487" s="74"/>
      <c r="I487" s="83"/>
      <c r="J487" s="83"/>
      <c r="K487" s="83"/>
      <c r="L487" s="83"/>
      <c r="M487" s="85"/>
      <c r="N487" s="74"/>
      <c r="O487" s="86"/>
      <c r="P487" s="86"/>
      <c r="Q487" s="86"/>
      <c r="R487" s="86"/>
      <c r="S487" s="85"/>
      <c r="T487" s="74"/>
      <c r="U487" s="82"/>
      <c r="V487" s="74"/>
      <c r="W487" s="74"/>
      <c r="X487" s="15"/>
      <c r="Y487" s="15"/>
      <c r="Z487" s="15"/>
      <c r="AA487" s="15"/>
      <c r="AB487" s="85"/>
      <c r="AC487" s="87"/>
      <c r="AD487" s="88"/>
      <c r="AE487" s="88"/>
      <c r="AF487" s="88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  <c r="AS487" s="6"/>
      <c r="AT487" s="6"/>
      <c r="AU487" s="6"/>
    </row>
    <row r="488" spans="1:47" ht="18" customHeight="1" x14ac:dyDescent="0.2">
      <c r="A488" s="15"/>
      <c r="B488" s="15"/>
      <c r="C488" s="15"/>
      <c r="D488" s="81"/>
      <c r="E488" s="81"/>
      <c r="F488" s="66"/>
      <c r="G488" s="82"/>
      <c r="H488" s="74"/>
      <c r="I488" s="83"/>
      <c r="J488" s="83"/>
      <c r="K488" s="83"/>
      <c r="L488" s="83"/>
      <c r="M488" s="85"/>
      <c r="N488" s="74"/>
      <c r="O488" s="86"/>
      <c r="P488" s="86"/>
      <c r="Q488" s="86"/>
      <c r="R488" s="86"/>
      <c r="S488" s="85"/>
      <c r="T488" s="74"/>
      <c r="U488" s="82"/>
      <c r="V488" s="74"/>
      <c r="W488" s="74"/>
      <c r="X488" s="15"/>
      <c r="Y488" s="15"/>
      <c r="Z488" s="15"/>
      <c r="AA488" s="15"/>
      <c r="AB488" s="85"/>
      <c r="AC488" s="87"/>
      <c r="AD488" s="88"/>
      <c r="AE488" s="88"/>
      <c r="AF488" s="88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  <c r="AS488" s="6"/>
      <c r="AT488" s="6"/>
      <c r="AU488" s="6"/>
    </row>
    <row r="489" spans="1:47" ht="18" customHeight="1" x14ac:dyDescent="0.2">
      <c r="A489" s="15"/>
      <c r="B489" s="15"/>
      <c r="C489" s="15"/>
      <c r="D489" s="81"/>
      <c r="E489" s="81"/>
      <c r="F489" s="66"/>
      <c r="G489" s="82"/>
      <c r="H489" s="74"/>
      <c r="I489" s="83"/>
      <c r="J489" s="83"/>
      <c r="K489" s="83"/>
      <c r="L489" s="83"/>
      <c r="M489" s="85"/>
      <c r="N489" s="74"/>
      <c r="O489" s="86"/>
      <c r="P489" s="86"/>
      <c r="Q489" s="86"/>
      <c r="R489" s="86"/>
      <c r="S489" s="85"/>
      <c r="T489" s="74"/>
      <c r="U489" s="82"/>
      <c r="V489" s="74"/>
      <c r="W489" s="74"/>
      <c r="X489" s="15"/>
      <c r="Y489" s="15"/>
      <c r="Z489" s="15"/>
      <c r="AA489" s="15"/>
      <c r="AB489" s="85"/>
      <c r="AC489" s="87"/>
      <c r="AD489" s="88"/>
      <c r="AE489" s="88"/>
      <c r="AF489" s="88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  <c r="AS489" s="6"/>
      <c r="AT489" s="6"/>
      <c r="AU489" s="6"/>
    </row>
    <row r="490" spans="1:47" ht="18" customHeight="1" x14ac:dyDescent="0.2">
      <c r="A490" s="15"/>
      <c r="B490" s="15"/>
      <c r="C490" s="15"/>
      <c r="D490" s="81"/>
      <c r="E490" s="81"/>
      <c r="F490" s="66"/>
      <c r="G490" s="82"/>
      <c r="H490" s="74"/>
      <c r="I490" s="83"/>
      <c r="J490" s="83"/>
      <c r="K490" s="83"/>
      <c r="L490" s="83"/>
      <c r="M490" s="85"/>
      <c r="N490" s="74"/>
      <c r="O490" s="86"/>
      <c r="P490" s="86"/>
      <c r="Q490" s="86"/>
      <c r="R490" s="86"/>
      <c r="S490" s="85"/>
      <c r="T490" s="74"/>
      <c r="U490" s="82"/>
      <c r="V490" s="74"/>
      <c r="W490" s="74"/>
      <c r="X490" s="15"/>
      <c r="Y490" s="15"/>
      <c r="Z490" s="15"/>
      <c r="AA490" s="15"/>
      <c r="AB490" s="85"/>
      <c r="AC490" s="87"/>
      <c r="AD490" s="88"/>
      <c r="AE490" s="88"/>
      <c r="AF490" s="88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  <c r="AS490" s="6"/>
      <c r="AT490" s="6"/>
      <c r="AU490" s="6"/>
    </row>
    <row r="491" spans="1:47" ht="18" customHeight="1" x14ac:dyDescent="0.2">
      <c r="A491" s="15"/>
      <c r="B491" s="15"/>
      <c r="C491" s="15"/>
      <c r="D491" s="81"/>
      <c r="E491" s="81"/>
      <c r="F491" s="66"/>
      <c r="G491" s="82"/>
      <c r="H491" s="74"/>
      <c r="I491" s="83"/>
      <c r="J491" s="83"/>
      <c r="K491" s="83"/>
      <c r="L491" s="83"/>
      <c r="M491" s="85"/>
      <c r="N491" s="74"/>
      <c r="O491" s="86"/>
      <c r="P491" s="86"/>
      <c r="Q491" s="86"/>
      <c r="R491" s="86"/>
      <c r="S491" s="85"/>
      <c r="T491" s="74"/>
      <c r="U491" s="82"/>
      <c r="V491" s="74"/>
      <c r="W491" s="74"/>
      <c r="X491" s="15"/>
      <c r="Y491" s="15"/>
      <c r="Z491" s="15"/>
      <c r="AA491" s="15"/>
      <c r="AB491" s="85"/>
      <c r="AC491" s="87"/>
      <c r="AD491" s="88"/>
      <c r="AE491" s="88"/>
      <c r="AF491" s="88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  <c r="AS491" s="6"/>
      <c r="AT491" s="6"/>
      <c r="AU491" s="6"/>
    </row>
    <row r="492" spans="1:47" ht="18" customHeight="1" x14ac:dyDescent="0.2">
      <c r="A492" s="15"/>
      <c r="B492" s="15"/>
      <c r="C492" s="15"/>
      <c r="D492" s="81"/>
      <c r="E492" s="81"/>
      <c r="F492" s="66"/>
      <c r="G492" s="82"/>
      <c r="H492" s="74"/>
      <c r="I492" s="83"/>
      <c r="J492" s="83"/>
      <c r="K492" s="83"/>
      <c r="L492" s="83"/>
      <c r="M492" s="85"/>
      <c r="N492" s="74"/>
      <c r="O492" s="86"/>
      <c r="P492" s="86"/>
      <c r="Q492" s="86"/>
      <c r="R492" s="86"/>
      <c r="S492" s="85"/>
      <c r="T492" s="74"/>
      <c r="U492" s="82"/>
      <c r="V492" s="74"/>
      <c r="W492" s="74"/>
      <c r="X492" s="15"/>
      <c r="Y492" s="15"/>
      <c r="Z492" s="15"/>
      <c r="AA492" s="15"/>
      <c r="AB492" s="85"/>
      <c r="AC492" s="87"/>
      <c r="AD492" s="88"/>
      <c r="AE492" s="88"/>
      <c r="AF492" s="88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  <c r="AS492" s="6"/>
      <c r="AT492" s="6"/>
      <c r="AU492" s="6"/>
    </row>
    <row r="493" spans="1:47" ht="18" customHeight="1" x14ac:dyDescent="0.2">
      <c r="A493" s="15"/>
      <c r="B493" s="15"/>
      <c r="C493" s="15"/>
      <c r="D493" s="81"/>
      <c r="E493" s="81"/>
      <c r="F493" s="66"/>
      <c r="G493" s="82"/>
      <c r="H493" s="74"/>
      <c r="I493" s="83"/>
      <c r="J493" s="83"/>
      <c r="K493" s="83"/>
      <c r="L493" s="83"/>
      <c r="M493" s="85"/>
      <c r="N493" s="74"/>
      <c r="O493" s="86"/>
      <c r="P493" s="86"/>
      <c r="Q493" s="86"/>
      <c r="R493" s="86"/>
      <c r="S493" s="85"/>
      <c r="T493" s="74"/>
      <c r="U493" s="82"/>
      <c r="V493" s="74"/>
      <c r="W493" s="74"/>
      <c r="X493" s="15"/>
      <c r="Y493" s="15"/>
      <c r="Z493" s="15"/>
      <c r="AA493" s="15"/>
      <c r="AB493" s="85"/>
      <c r="AC493" s="87"/>
      <c r="AD493" s="88"/>
      <c r="AE493" s="88"/>
      <c r="AF493" s="88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  <c r="AS493" s="6"/>
      <c r="AT493" s="6"/>
      <c r="AU493" s="6"/>
    </row>
    <row r="494" spans="1:47" ht="18" customHeight="1" x14ac:dyDescent="0.2">
      <c r="A494" s="15"/>
      <c r="B494" s="15"/>
      <c r="C494" s="15"/>
      <c r="D494" s="81"/>
      <c r="E494" s="81"/>
      <c r="F494" s="66"/>
      <c r="G494" s="82"/>
      <c r="H494" s="74"/>
      <c r="I494" s="83"/>
      <c r="J494" s="83"/>
      <c r="K494" s="83"/>
      <c r="L494" s="83"/>
      <c r="M494" s="85"/>
      <c r="N494" s="74"/>
      <c r="O494" s="86"/>
      <c r="P494" s="86"/>
      <c r="Q494" s="86"/>
      <c r="R494" s="86"/>
      <c r="S494" s="85"/>
      <c r="T494" s="74"/>
      <c r="U494" s="82"/>
      <c r="V494" s="74"/>
      <c r="W494" s="74"/>
      <c r="X494" s="15"/>
      <c r="Y494" s="15"/>
      <c r="Z494" s="15"/>
      <c r="AA494" s="15"/>
      <c r="AB494" s="85"/>
      <c r="AC494" s="87"/>
      <c r="AD494" s="88"/>
      <c r="AE494" s="88"/>
      <c r="AF494" s="88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  <c r="AS494" s="6"/>
      <c r="AT494" s="6"/>
      <c r="AU494" s="6"/>
    </row>
    <row r="495" spans="1:47" ht="18" customHeight="1" x14ac:dyDescent="0.2">
      <c r="A495" s="15"/>
      <c r="B495" s="15"/>
      <c r="C495" s="15"/>
      <c r="D495" s="81"/>
      <c r="E495" s="81"/>
      <c r="F495" s="66"/>
      <c r="G495" s="82"/>
      <c r="H495" s="74"/>
      <c r="I495" s="83"/>
      <c r="J495" s="83"/>
      <c r="K495" s="83"/>
      <c r="L495" s="83"/>
      <c r="M495" s="85"/>
      <c r="N495" s="74"/>
      <c r="O495" s="86"/>
      <c r="P495" s="86"/>
      <c r="Q495" s="86"/>
      <c r="R495" s="86"/>
      <c r="S495" s="85"/>
      <c r="T495" s="74"/>
      <c r="U495" s="82"/>
      <c r="V495" s="74"/>
      <c r="W495" s="74"/>
      <c r="X495" s="15"/>
      <c r="Y495" s="15"/>
      <c r="Z495" s="15"/>
      <c r="AA495" s="15"/>
      <c r="AB495" s="85"/>
      <c r="AC495" s="87"/>
      <c r="AD495" s="88"/>
      <c r="AE495" s="88"/>
      <c r="AF495" s="88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  <c r="AS495" s="6"/>
      <c r="AT495" s="6"/>
      <c r="AU495" s="6"/>
    </row>
    <row r="496" spans="1:47" ht="18" customHeight="1" x14ac:dyDescent="0.2">
      <c r="A496" s="15"/>
      <c r="B496" s="15"/>
      <c r="C496" s="15"/>
      <c r="D496" s="81"/>
      <c r="E496" s="81"/>
      <c r="F496" s="66"/>
      <c r="G496" s="82"/>
      <c r="H496" s="74"/>
      <c r="I496" s="83"/>
      <c r="J496" s="83"/>
      <c r="K496" s="83"/>
      <c r="L496" s="83"/>
      <c r="M496" s="85"/>
      <c r="N496" s="74"/>
      <c r="O496" s="86"/>
      <c r="P496" s="86"/>
      <c r="Q496" s="86"/>
      <c r="R496" s="86"/>
      <c r="S496" s="85"/>
      <c r="T496" s="74"/>
      <c r="U496" s="82"/>
      <c r="V496" s="74"/>
      <c r="W496" s="74"/>
      <c r="X496" s="15"/>
      <c r="Y496" s="15"/>
      <c r="Z496" s="15"/>
      <c r="AA496" s="15"/>
      <c r="AB496" s="85"/>
      <c r="AC496" s="87"/>
      <c r="AD496" s="88"/>
      <c r="AE496" s="88"/>
      <c r="AF496" s="88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  <c r="AS496" s="6"/>
      <c r="AT496" s="6"/>
      <c r="AU496" s="6"/>
    </row>
    <row r="497" spans="1:47" ht="18" customHeight="1" x14ac:dyDescent="0.2">
      <c r="A497" s="15"/>
      <c r="B497" s="15"/>
      <c r="C497" s="15"/>
      <c r="D497" s="81"/>
      <c r="E497" s="81"/>
      <c r="F497" s="66"/>
      <c r="G497" s="82"/>
      <c r="H497" s="74"/>
      <c r="I497" s="83"/>
      <c r="J497" s="83"/>
      <c r="K497" s="83"/>
      <c r="L497" s="83"/>
      <c r="M497" s="85"/>
      <c r="N497" s="74"/>
      <c r="O497" s="86"/>
      <c r="P497" s="86"/>
      <c r="Q497" s="86"/>
      <c r="R497" s="86"/>
      <c r="S497" s="85"/>
      <c r="T497" s="74"/>
      <c r="U497" s="82"/>
      <c r="V497" s="74"/>
      <c r="W497" s="74"/>
      <c r="X497" s="15"/>
      <c r="Y497" s="15"/>
      <c r="Z497" s="15"/>
      <c r="AA497" s="15"/>
      <c r="AB497" s="85"/>
      <c r="AC497" s="87"/>
      <c r="AD497" s="88"/>
      <c r="AE497" s="88"/>
      <c r="AF497" s="88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  <c r="AS497" s="6"/>
      <c r="AT497" s="6"/>
      <c r="AU497" s="6"/>
    </row>
    <row r="498" spans="1:47" ht="18" customHeight="1" x14ac:dyDescent="0.2">
      <c r="A498" s="15"/>
      <c r="B498" s="15"/>
      <c r="C498" s="15"/>
      <c r="D498" s="81"/>
      <c r="E498" s="81"/>
      <c r="F498" s="66"/>
      <c r="G498" s="82"/>
      <c r="H498" s="74"/>
      <c r="I498" s="83"/>
      <c r="J498" s="83"/>
      <c r="K498" s="83"/>
      <c r="L498" s="83"/>
      <c r="M498" s="85"/>
      <c r="N498" s="74"/>
      <c r="O498" s="86"/>
      <c r="P498" s="86"/>
      <c r="Q498" s="86"/>
      <c r="R498" s="86"/>
      <c r="S498" s="85"/>
      <c r="T498" s="74"/>
      <c r="U498" s="82"/>
      <c r="V498" s="74"/>
      <c r="W498" s="74"/>
      <c r="X498" s="15"/>
      <c r="Y498" s="15"/>
      <c r="Z498" s="15"/>
      <c r="AA498" s="15"/>
      <c r="AB498" s="85"/>
      <c r="AC498" s="87"/>
      <c r="AD498" s="88"/>
      <c r="AE498" s="88"/>
      <c r="AF498" s="88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  <c r="AS498" s="6"/>
      <c r="AT498" s="6"/>
      <c r="AU498" s="6"/>
    </row>
    <row r="499" spans="1:47" ht="18" customHeight="1" x14ac:dyDescent="0.2">
      <c r="A499" s="15"/>
      <c r="B499" s="15"/>
      <c r="C499" s="15"/>
      <c r="D499" s="81"/>
      <c r="E499" s="81"/>
      <c r="F499" s="66"/>
      <c r="G499" s="82"/>
      <c r="H499" s="74"/>
      <c r="I499" s="83"/>
      <c r="J499" s="83"/>
      <c r="K499" s="83"/>
      <c r="L499" s="83"/>
      <c r="M499" s="85"/>
      <c r="N499" s="74"/>
      <c r="O499" s="86"/>
      <c r="P499" s="86"/>
      <c r="Q499" s="86"/>
      <c r="R499" s="86"/>
      <c r="S499" s="85"/>
      <c r="T499" s="74"/>
      <c r="U499" s="82"/>
      <c r="V499" s="74"/>
      <c r="W499" s="74"/>
      <c r="X499" s="15"/>
      <c r="Y499" s="15"/>
      <c r="Z499" s="15"/>
      <c r="AA499" s="15"/>
      <c r="AB499" s="85"/>
      <c r="AC499" s="87"/>
      <c r="AD499" s="88"/>
      <c r="AE499" s="88"/>
      <c r="AF499" s="88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  <c r="AS499" s="6"/>
      <c r="AT499" s="6"/>
      <c r="AU499" s="6"/>
    </row>
    <row r="500" spans="1:47" ht="18" customHeight="1" x14ac:dyDescent="0.2">
      <c r="A500" s="15"/>
      <c r="B500" s="15"/>
      <c r="C500" s="15"/>
      <c r="D500" s="81"/>
      <c r="E500" s="81"/>
      <c r="F500" s="66"/>
      <c r="G500" s="82"/>
      <c r="H500" s="74"/>
      <c r="I500" s="83"/>
      <c r="J500" s="83"/>
      <c r="K500" s="83"/>
      <c r="L500" s="83"/>
      <c r="M500" s="85"/>
      <c r="N500" s="74"/>
      <c r="O500" s="86"/>
      <c r="P500" s="86"/>
      <c r="Q500" s="86"/>
      <c r="R500" s="86"/>
      <c r="S500" s="85"/>
      <c r="T500" s="74"/>
      <c r="U500" s="82"/>
      <c r="V500" s="74"/>
      <c r="W500" s="74"/>
      <c r="X500" s="15"/>
      <c r="Y500" s="15"/>
      <c r="Z500" s="15"/>
      <c r="AA500" s="15"/>
      <c r="AB500" s="85"/>
      <c r="AC500" s="87"/>
      <c r="AD500" s="88"/>
      <c r="AE500" s="88"/>
      <c r="AF500" s="88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  <c r="AS500" s="6"/>
      <c r="AT500" s="6"/>
      <c r="AU500" s="6"/>
    </row>
    <row r="501" spans="1:47" ht="18" customHeight="1" x14ac:dyDescent="0.2">
      <c r="A501" s="15"/>
      <c r="B501" s="15"/>
      <c r="C501" s="15"/>
      <c r="D501" s="81"/>
      <c r="E501" s="81"/>
      <c r="F501" s="66"/>
      <c r="G501" s="82"/>
      <c r="H501" s="74"/>
      <c r="I501" s="83"/>
      <c r="J501" s="83"/>
      <c r="K501" s="83"/>
      <c r="L501" s="83"/>
      <c r="M501" s="85"/>
      <c r="N501" s="74"/>
      <c r="O501" s="86"/>
      <c r="P501" s="86"/>
      <c r="Q501" s="86"/>
      <c r="R501" s="86"/>
      <c r="S501" s="85"/>
      <c r="T501" s="74"/>
      <c r="U501" s="82"/>
      <c r="V501" s="74"/>
      <c r="W501" s="74"/>
      <c r="X501" s="15"/>
      <c r="Y501" s="15"/>
      <c r="Z501" s="15"/>
      <c r="AA501" s="15"/>
      <c r="AB501" s="85"/>
      <c r="AC501" s="87"/>
      <c r="AD501" s="88"/>
      <c r="AE501" s="88"/>
      <c r="AF501" s="88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  <c r="AS501" s="6"/>
      <c r="AT501" s="6"/>
      <c r="AU501" s="6"/>
    </row>
    <row r="502" spans="1:47" ht="18" customHeight="1" x14ac:dyDescent="0.2">
      <c r="A502" s="15"/>
      <c r="B502" s="15"/>
      <c r="C502" s="15"/>
      <c r="D502" s="81"/>
      <c r="E502" s="81"/>
      <c r="F502" s="66"/>
      <c r="G502" s="82"/>
      <c r="H502" s="74"/>
      <c r="I502" s="83"/>
      <c r="J502" s="83"/>
      <c r="K502" s="83"/>
      <c r="L502" s="83"/>
      <c r="M502" s="85"/>
      <c r="N502" s="74"/>
      <c r="O502" s="86"/>
      <c r="P502" s="86"/>
      <c r="Q502" s="86"/>
      <c r="R502" s="86"/>
      <c r="S502" s="85"/>
      <c r="T502" s="74"/>
      <c r="U502" s="82"/>
      <c r="V502" s="74"/>
      <c r="W502" s="74"/>
      <c r="X502" s="15"/>
      <c r="Y502" s="15"/>
      <c r="Z502" s="15"/>
      <c r="AA502" s="15"/>
      <c r="AB502" s="85"/>
      <c r="AC502" s="87"/>
      <c r="AD502" s="88"/>
      <c r="AE502" s="88"/>
      <c r="AF502" s="88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  <c r="AS502" s="6"/>
      <c r="AT502" s="6"/>
      <c r="AU502" s="6"/>
    </row>
    <row r="503" spans="1:47" ht="18" customHeight="1" x14ac:dyDescent="0.2">
      <c r="A503" s="15"/>
      <c r="B503" s="15"/>
      <c r="C503" s="15"/>
      <c r="D503" s="81"/>
      <c r="E503" s="81"/>
      <c r="F503" s="66"/>
      <c r="G503" s="82"/>
      <c r="H503" s="74"/>
      <c r="I503" s="83"/>
      <c r="J503" s="83"/>
      <c r="K503" s="83"/>
      <c r="L503" s="83"/>
      <c r="M503" s="85"/>
      <c r="N503" s="74"/>
      <c r="O503" s="86"/>
      <c r="P503" s="86"/>
      <c r="Q503" s="86"/>
      <c r="R503" s="86"/>
      <c r="S503" s="85"/>
      <c r="T503" s="74"/>
      <c r="U503" s="82"/>
      <c r="V503" s="74"/>
      <c r="W503" s="74"/>
      <c r="X503" s="15"/>
      <c r="Y503" s="15"/>
      <c r="Z503" s="15"/>
      <c r="AA503" s="15"/>
      <c r="AB503" s="85"/>
      <c r="AC503" s="87"/>
      <c r="AD503" s="88"/>
      <c r="AE503" s="88"/>
      <c r="AF503" s="88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  <c r="AS503" s="6"/>
      <c r="AT503" s="6"/>
      <c r="AU503" s="6"/>
    </row>
    <row r="504" spans="1:47" ht="18" customHeight="1" x14ac:dyDescent="0.2">
      <c r="A504" s="15"/>
      <c r="B504" s="15"/>
      <c r="C504" s="15"/>
      <c r="D504" s="81"/>
      <c r="E504" s="81"/>
      <c r="F504" s="66"/>
      <c r="G504" s="82"/>
      <c r="H504" s="74"/>
      <c r="I504" s="83"/>
      <c r="J504" s="83"/>
      <c r="K504" s="83"/>
      <c r="L504" s="83"/>
      <c r="M504" s="85"/>
      <c r="N504" s="74"/>
      <c r="O504" s="86"/>
      <c r="P504" s="86"/>
      <c r="Q504" s="86"/>
      <c r="R504" s="86"/>
      <c r="S504" s="85"/>
      <c r="T504" s="74"/>
      <c r="U504" s="82"/>
      <c r="V504" s="74"/>
      <c r="W504" s="74"/>
      <c r="X504" s="15"/>
      <c r="Y504" s="15"/>
      <c r="Z504" s="15"/>
      <c r="AA504" s="15"/>
      <c r="AB504" s="85"/>
      <c r="AC504" s="87"/>
      <c r="AD504" s="88"/>
      <c r="AE504" s="88"/>
      <c r="AF504" s="88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  <c r="AS504" s="6"/>
      <c r="AT504" s="6"/>
      <c r="AU504" s="6"/>
    </row>
    <row r="505" spans="1:47" ht="18" customHeight="1" x14ac:dyDescent="0.2">
      <c r="A505" s="15"/>
      <c r="B505" s="15"/>
      <c r="C505" s="15"/>
      <c r="D505" s="81"/>
      <c r="E505" s="81"/>
      <c r="F505" s="66"/>
      <c r="G505" s="82"/>
      <c r="H505" s="74"/>
      <c r="I505" s="83"/>
      <c r="J505" s="83"/>
      <c r="K505" s="83"/>
      <c r="L505" s="83"/>
      <c r="M505" s="85"/>
      <c r="N505" s="74"/>
      <c r="O505" s="86"/>
      <c r="P505" s="86"/>
      <c r="Q505" s="86"/>
      <c r="R505" s="86"/>
      <c r="S505" s="85"/>
      <c r="T505" s="74"/>
      <c r="U505" s="82"/>
      <c r="V505" s="74"/>
      <c r="W505" s="74"/>
      <c r="X505" s="15"/>
      <c r="Y505" s="15"/>
      <c r="Z505" s="15"/>
      <c r="AA505" s="15"/>
      <c r="AB505" s="85"/>
      <c r="AC505" s="87"/>
      <c r="AD505" s="88"/>
      <c r="AE505" s="88"/>
      <c r="AF505" s="88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  <c r="AS505" s="6"/>
      <c r="AT505" s="6"/>
      <c r="AU505" s="6"/>
    </row>
    <row r="506" spans="1:47" ht="18" customHeight="1" x14ac:dyDescent="0.2">
      <c r="A506" s="15"/>
      <c r="B506" s="15"/>
      <c r="C506" s="15"/>
      <c r="D506" s="81"/>
      <c r="E506" s="81"/>
      <c r="F506" s="66"/>
      <c r="G506" s="82"/>
      <c r="H506" s="74"/>
      <c r="I506" s="83"/>
      <c r="J506" s="83"/>
      <c r="K506" s="83"/>
      <c r="L506" s="83"/>
      <c r="M506" s="85"/>
      <c r="N506" s="74"/>
      <c r="O506" s="86"/>
      <c r="P506" s="86"/>
      <c r="Q506" s="86"/>
      <c r="R506" s="86"/>
      <c r="S506" s="85"/>
      <c r="T506" s="74"/>
      <c r="U506" s="82"/>
      <c r="V506" s="74"/>
      <c r="W506" s="74"/>
      <c r="X506" s="15"/>
      <c r="Y506" s="15"/>
      <c r="Z506" s="15"/>
      <c r="AA506" s="15"/>
      <c r="AB506" s="85"/>
      <c r="AC506" s="87"/>
      <c r="AD506" s="88"/>
      <c r="AE506" s="88"/>
      <c r="AF506" s="88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  <c r="AS506" s="6"/>
      <c r="AT506" s="6"/>
      <c r="AU506" s="6"/>
    </row>
    <row r="507" spans="1:47" ht="18" customHeight="1" x14ac:dyDescent="0.2">
      <c r="A507" s="15"/>
      <c r="B507" s="15"/>
      <c r="C507" s="15"/>
      <c r="D507" s="81"/>
      <c r="E507" s="81"/>
      <c r="F507" s="66"/>
      <c r="G507" s="82"/>
      <c r="H507" s="74"/>
      <c r="I507" s="83"/>
      <c r="J507" s="83"/>
      <c r="K507" s="83"/>
      <c r="L507" s="83"/>
      <c r="M507" s="85"/>
      <c r="N507" s="74"/>
      <c r="O507" s="86"/>
      <c r="P507" s="86"/>
      <c r="Q507" s="86"/>
      <c r="R507" s="86"/>
      <c r="S507" s="85"/>
      <c r="T507" s="74"/>
      <c r="U507" s="82"/>
      <c r="V507" s="74"/>
      <c r="W507" s="74"/>
      <c r="X507" s="15"/>
      <c r="Y507" s="15"/>
      <c r="Z507" s="15"/>
      <c r="AA507" s="15"/>
      <c r="AB507" s="85"/>
      <c r="AC507" s="87"/>
      <c r="AD507" s="88"/>
      <c r="AE507" s="88"/>
      <c r="AF507" s="88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  <c r="AS507" s="6"/>
      <c r="AT507" s="6"/>
      <c r="AU507" s="6"/>
    </row>
    <row r="508" spans="1:47" ht="18" customHeight="1" x14ac:dyDescent="0.2">
      <c r="A508" s="15"/>
      <c r="B508" s="15"/>
      <c r="C508" s="15"/>
      <c r="D508" s="81"/>
      <c r="E508" s="81"/>
      <c r="F508" s="66"/>
      <c r="G508" s="82"/>
      <c r="H508" s="74"/>
      <c r="I508" s="83"/>
      <c r="J508" s="83"/>
      <c r="K508" s="83"/>
      <c r="L508" s="83"/>
      <c r="M508" s="85"/>
      <c r="N508" s="74"/>
      <c r="O508" s="86"/>
      <c r="P508" s="86"/>
      <c r="Q508" s="86"/>
      <c r="R508" s="86"/>
      <c r="S508" s="85"/>
      <c r="T508" s="74"/>
      <c r="U508" s="82"/>
      <c r="V508" s="74"/>
      <c r="W508" s="74"/>
      <c r="X508" s="15"/>
      <c r="Y508" s="15"/>
      <c r="Z508" s="15"/>
      <c r="AA508" s="15"/>
      <c r="AB508" s="85"/>
      <c r="AC508" s="87"/>
      <c r="AD508" s="88"/>
      <c r="AE508" s="88"/>
      <c r="AF508" s="88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  <c r="AS508" s="6"/>
      <c r="AT508" s="6"/>
      <c r="AU508" s="6"/>
    </row>
    <row r="509" spans="1:47" ht="18" customHeight="1" x14ac:dyDescent="0.2">
      <c r="A509" s="15"/>
      <c r="B509" s="15"/>
      <c r="C509" s="15"/>
      <c r="D509" s="81"/>
      <c r="E509" s="81"/>
      <c r="F509" s="66"/>
      <c r="G509" s="82"/>
      <c r="H509" s="74"/>
      <c r="I509" s="83"/>
      <c r="J509" s="83"/>
      <c r="K509" s="83"/>
      <c r="L509" s="83"/>
      <c r="M509" s="85"/>
      <c r="N509" s="74"/>
      <c r="O509" s="86"/>
      <c r="P509" s="86"/>
      <c r="Q509" s="86"/>
      <c r="R509" s="86"/>
      <c r="S509" s="85"/>
      <c r="T509" s="74"/>
      <c r="U509" s="82"/>
      <c r="V509" s="74"/>
      <c r="W509" s="74"/>
      <c r="X509" s="15"/>
      <c r="Y509" s="15"/>
      <c r="Z509" s="15"/>
      <c r="AA509" s="15"/>
      <c r="AB509" s="85"/>
      <c r="AC509" s="87"/>
      <c r="AD509" s="88"/>
      <c r="AE509" s="88"/>
      <c r="AF509" s="88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  <c r="AS509" s="6"/>
      <c r="AT509" s="6"/>
      <c r="AU509" s="6"/>
    </row>
    <row r="510" spans="1:47" ht="18" customHeight="1" x14ac:dyDescent="0.2">
      <c r="A510" s="15"/>
      <c r="B510" s="15"/>
      <c r="C510" s="15"/>
      <c r="D510" s="81"/>
      <c r="E510" s="81"/>
      <c r="F510" s="66"/>
      <c r="G510" s="82"/>
      <c r="H510" s="74"/>
      <c r="I510" s="83"/>
      <c r="J510" s="83"/>
      <c r="K510" s="83"/>
      <c r="L510" s="83"/>
      <c r="M510" s="85"/>
      <c r="N510" s="74"/>
      <c r="O510" s="86"/>
      <c r="P510" s="86"/>
      <c r="Q510" s="86"/>
      <c r="R510" s="86"/>
      <c r="S510" s="85"/>
      <c r="T510" s="74"/>
      <c r="U510" s="82"/>
      <c r="V510" s="74"/>
      <c r="W510" s="74"/>
      <c r="X510" s="15"/>
      <c r="Y510" s="15"/>
      <c r="Z510" s="15"/>
      <c r="AA510" s="15"/>
      <c r="AB510" s="85"/>
      <c r="AC510" s="87"/>
      <c r="AD510" s="88"/>
      <c r="AE510" s="88"/>
      <c r="AF510" s="88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  <c r="AS510" s="6"/>
      <c r="AT510" s="6"/>
      <c r="AU510" s="6"/>
    </row>
    <row r="511" spans="1:47" ht="18" customHeight="1" x14ac:dyDescent="0.2">
      <c r="A511" s="15"/>
      <c r="B511" s="15"/>
      <c r="C511" s="15"/>
      <c r="D511" s="81"/>
      <c r="E511" s="81"/>
      <c r="F511" s="66"/>
      <c r="G511" s="82"/>
      <c r="H511" s="74"/>
      <c r="I511" s="83"/>
      <c r="J511" s="83"/>
      <c r="K511" s="83"/>
      <c r="L511" s="83"/>
      <c r="M511" s="85"/>
      <c r="N511" s="74"/>
      <c r="O511" s="86"/>
      <c r="P511" s="86"/>
      <c r="Q511" s="86"/>
      <c r="R511" s="86"/>
      <c r="S511" s="85"/>
      <c r="T511" s="74"/>
      <c r="U511" s="82"/>
      <c r="V511" s="74"/>
      <c r="W511" s="74"/>
      <c r="X511" s="15"/>
      <c r="Y511" s="15"/>
      <c r="Z511" s="15"/>
      <c r="AA511" s="15"/>
      <c r="AB511" s="85"/>
      <c r="AC511" s="87"/>
      <c r="AD511" s="88"/>
      <c r="AE511" s="88"/>
      <c r="AF511" s="88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  <c r="AS511" s="6"/>
      <c r="AT511" s="6"/>
      <c r="AU511" s="6"/>
    </row>
    <row r="512" spans="1:47" ht="18" customHeight="1" x14ac:dyDescent="0.2">
      <c r="A512" s="15"/>
      <c r="B512" s="15"/>
      <c r="C512" s="15"/>
      <c r="D512" s="81"/>
      <c r="E512" s="81"/>
      <c r="F512" s="66"/>
      <c r="G512" s="82"/>
      <c r="H512" s="74"/>
      <c r="I512" s="83"/>
      <c r="J512" s="83"/>
      <c r="K512" s="83"/>
      <c r="L512" s="83"/>
      <c r="M512" s="85"/>
      <c r="N512" s="74"/>
      <c r="O512" s="86"/>
      <c r="P512" s="86"/>
      <c r="Q512" s="86"/>
      <c r="R512" s="86"/>
      <c r="S512" s="85"/>
      <c r="T512" s="74"/>
      <c r="U512" s="82"/>
      <c r="V512" s="74"/>
      <c r="W512" s="74"/>
      <c r="X512" s="15"/>
      <c r="Y512" s="15"/>
      <c r="Z512" s="15"/>
      <c r="AA512" s="15"/>
      <c r="AB512" s="85"/>
      <c r="AC512" s="87"/>
      <c r="AD512" s="88"/>
      <c r="AE512" s="88"/>
      <c r="AF512" s="88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  <c r="AS512" s="6"/>
      <c r="AT512" s="6"/>
      <c r="AU512" s="6"/>
    </row>
    <row r="513" spans="1:47" ht="18" customHeight="1" x14ac:dyDescent="0.2">
      <c r="A513" s="15"/>
      <c r="B513" s="15"/>
      <c r="C513" s="15"/>
      <c r="D513" s="81"/>
      <c r="E513" s="81"/>
      <c r="F513" s="66"/>
      <c r="G513" s="82"/>
      <c r="H513" s="74"/>
      <c r="I513" s="83"/>
      <c r="J513" s="83"/>
      <c r="K513" s="83"/>
      <c r="L513" s="83"/>
      <c r="M513" s="85"/>
      <c r="N513" s="74"/>
      <c r="O513" s="86"/>
      <c r="P513" s="86"/>
      <c r="Q513" s="86"/>
      <c r="R513" s="86"/>
      <c r="S513" s="85"/>
      <c r="T513" s="74"/>
      <c r="U513" s="82"/>
      <c r="V513" s="74"/>
      <c r="W513" s="74"/>
      <c r="X513" s="15"/>
      <c r="Y513" s="15"/>
      <c r="Z513" s="15"/>
      <c r="AA513" s="15"/>
      <c r="AB513" s="85"/>
      <c r="AC513" s="87"/>
      <c r="AD513" s="88"/>
      <c r="AE513" s="88"/>
      <c r="AF513" s="88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  <c r="AS513" s="6"/>
      <c r="AT513" s="6"/>
      <c r="AU513" s="6"/>
    </row>
    <row r="514" spans="1:47" ht="18" customHeight="1" x14ac:dyDescent="0.2">
      <c r="A514" s="15"/>
      <c r="B514" s="15"/>
      <c r="C514" s="15"/>
      <c r="D514" s="81"/>
      <c r="E514" s="81"/>
      <c r="F514" s="66"/>
      <c r="G514" s="82"/>
      <c r="H514" s="74"/>
      <c r="I514" s="83"/>
      <c r="J514" s="83"/>
      <c r="K514" s="83"/>
      <c r="L514" s="83"/>
      <c r="M514" s="85"/>
      <c r="N514" s="74"/>
      <c r="O514" s="86"/>
      <c r="P514" s="86"/>
      <c r="Q514" s="86"/>
      <c r="R514" s="86"/>
      <c r="S514" s="85"/>
      <c r="T514" s="74"/>
      <c r="U514" s="82"/>
      <c r="V514" s="74"/>
      <c r="W514" s="74"/>
      <c r="X514" s="15"/>
      <c r="Y514" s="15"/>
      <c r="Z514" s="15"/>
      <c r="AA514" s="15"/>
      <c r="AB514" s="85"/>
      <c r="AC514" s="87"/>
      <c r="AD514" s="88"/>
      <c r="AE514" s="88"/>
      <c r="AF514" s="88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  <c r="AS514" s="6"/>
      <c r="AT514" s="6"/>
      <c r="AU514" s="6"/>
    </row>
    <row r="515" spans="1:47" ht="18" customHeight="1" x14ac:dyDescent="0.2">
      <c r="A515" s="15"/>
      <c r="B515" s="15"/>
      <c r="C515" s="15"/>
      <c r="D515" s="81"/>
      <c r="E515" s="81"/>
      <c r="F515" s="66"/>
      <c r="G515" s="82"/>
      <c r="H515" s="74"/>
      <c r="I515" s="83"/>
      <c r="J515" s="83"/>
      <c r="K515" s="83"/>
      <c r="L515" s="83"/>
      <c r="M515" s="85"/>
      <c r="N515" s="74"/>
      <c r="O515" s="86"/>
      <c r="P515" s="86"/>
      <c r="Q515" s="86"/>
      <c r="R515" s="86"/>
      <c r="S515" s="85"/>
      <c r="T515" s="74"/>
      <c r="U515" s="82"/>
      <c r="V515" s="74"/>
      <c r="W515" s="74"/>
      <c r="X515" s="15"/>
      <c r="Y515" s="15"/>
      <c r="Z515" s="15"/>
      <c r="AA515" s="15"/>
      <c r="AB515" s="85"/>
      <c r="AC515" s="87"/>
      <c r="AD515" s="88"/>
      <c r="AE515" s="88"/>
      <c r="AF515" s="88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  <c r="AS515" s="6"/>
      <c r="AT515" s="6"/>
      <c r="AU515" s="6"/>
    </row>
    <row r="516" spans="1:47" ht="18" customHeight="1" x14ac:dyDescent="0.2">
      <c r="A516" s="15"/>
      <c r="B516" s="15"/>
      <c r="C516" s="15"/>
      <c r="D516" s="81"/>
      <c r="E516" s="81"/>
      <c r="F516" s="66"/>
      <c r="G516" s="82"/>
      <c r="H516" s="74"/>
      <c r="I516" s="83"/>
      <c r="J516" s="83"/>
      <c r="K516" s="83"/>
      <c r="L516" s="83"/>
      <c r="M516" s="85"/>
      <c r="N516" s="74"/>
      <c r="O516" s="86"/>
      <c r="P516" s="86"/>
      <c r="Q516" s="86"/>
      <c r="R516" s="86"/>
      <c r="S516" s="85"/>
      <c r="T516" s="74"/>
      <c r="U516" s="82"/>
      <c r="V516" s="74"/>
      <c r="W516" s="74"/>
      <c r="X516" s="15"/>
      <c r="Y516" s="15"/>
      <c r="Z516" s="15"/>
      <c r="AA516" s="15"/>
      <c r="AB516" s="85"/>
      <c r="AC516" s="87"/>
      <c r="AD516" s="88"/>
      <c r="AE516" s="88"/>
      <c r="AF516" s="88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  <c r="AS516" s="6"/>
      <c r="AT516" s="6"/>
      <c r="AU516" s="6"/>
    </row>
    <row r="517" spans="1:47" ht="18" customHeight="1" x14ac:dyDescent="0.2">
      <c r="A517" s="15"/>
      <c r="B517" s="15"/>
      <c r="C517" s="15"/>
      <c r="D517" s="81"/>
      <c r="E517" s="81"/>
      <c r="F517" s="66"/>
      <c r="G517" s="82"/>
      <c r="H517" s="74"/>
      <c r="I517" s="83"/>
      <c r="J517" s="83"/>
      <c r="K517" s="83"/>
      <c r="L517" s="83"/>
      <c r="M517" s="85"/>
      <c r="N517" s="74"/>
      <c r="O517" s="86"/>
      <c r="P517" s="86"/>
      <c r="Q517" s="86"/>
      <c r="R517" s="86"/>
      <c r="S517" s="85"/>
      <c r="T517" s="74"/>
      <c r="U517" s="82"/>
      <c r="V517" s="74"/>
      <c r="W517" s="74"/>
      <c r="X517" s="15"/>
      <c r="Y517" s="15"/>
      <c r="Z517" s="15"/>
      <c r="AA517" s="15"/>
      <c r="AB517" s="85"/>
      <c r="AC517" s="87"/>
      <c r="AD517" s="88"/>
      <c r="AE517" s="88"/>
      <c r="AF517" s="88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  <c r="AS517" s="6"/>
      <c r="AT517" s="6"/>
      <c r="AU517" s="6"/>
    </row>
    <row r="518" spans="1:47" ht="18" customHeight="1" x14ac:dyDescent="0.2">
      <c r="A518" s="15"/>
      <c r="B518" s="15"/>
      <c r="C518" s="15"/>
      <c r="D518" s="81"/>
      <c r="E518" s="81"/>
      <c r="F518" s="66"/>
      <c r="G518" s="82"/>
      <c r="H518" s="74"/>
      <c r="I518" s="83"/>
      <c r="J518" s="83"/>
      <c r="K518" s="83"/>
      <c r="L518" s="83"/>
      <c r="M518" s="85"/>
      <c r="N518" s="74"/>
      <c r="O518" s="86"/>
      <c r="P518" s="86"/>
      <c r="Q518" s="86"/>
      <c r="R518" s="86"/>
      <c r="S518" s="85"/>
      <c r="T518" s="74"/>
      <c r="U518" s="82"/>
      <c r="V518" s="74"/>
      <c r="W518" s="74"/>
      <c r="X518" s="15"/>
      <c r="Y518" s="15"/>
      <c r="Z518" s="15"/>
      <c r="AA518" s="15"/>
      <c r="AB518" s="85"/>
      <c r="AC518" s="87"/>
      <c r="AD518" s="88"/>
      <c r="AE518" s="88"/>
      <c r="AF518" s="88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  <c r="AS518" s="6"/>
      <c r="AT518" s="6"/>
      <c r="AU518" s="6"/>
    </row>
    <row r="519" spans="1:47" ht="18" customHeight="1" x14ac:dyDescent="0.2">
      <c r="A519" s="15"/>
      <c r="B519" s="15"/>
      <c r="C519" s="15"/>
      <c r="D519" s="81"/>
      <c r="E519" s="81"/>
      <c r="F519" s="66"/>
      <c r="G519" s="82"/>
      <c r="H519" s="74"/>
      <c r="I519" s="83"/>
      <c r="J519" s="83"/>
      <c r="K519" s="83"/>
      <c r="L519" s="83"/>
      <c r="M519" s="85"/>
      <c r="N519" s="74"/>
      <c r="O519" s="86"/>
      <c r="P519" s="86"/>
      <c r="Q519" s="86"/>
      <c r="R519" s="86"/>
      <c r="S519" s="85"/>
      <c r="T519" s="74"/>
      <c r="U519" s="82"/>
      <c r="V519" s="74"/>
      <c r="W519" s="74"/>
      <c r="X519" s="15"/>
      <c r="Y519" s="15"/>
      <c r="Z519" s="15"/>
      <c r="AA519" s="15"/>
      <c r="AB519" s="85"/>
      <c r="AC519" s="87"/>
      <c r="AD519" s="88"/>
      <c r="AE519" s="88"/>
      <c r="AF519" s="88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  <c r="AS519" s="6"/>
      <c r="AT519" s="6"/>
      <c r="AU519" s="6"/>
    </row>
    <row r="520" spans="1:47" ht="18" customHeight="1" x14ac:dyDescent="0.2">
      <c r="A520" s="15"/>
      <c r="B520" s="15"/>
      <c r="C520" s="15"/>
      <c r="D520" s="81"/>
      <c r="E520" s="81"/>
      <c r="F520" s="66"/>
      <c r="G520" s="82"/>
      <c r="H520" s="74"/>
      <c r="I520" s="83"/>
      <c r="J520" s="83"/>
      <c r="K520" s="83"/>
      <c r="L520" s="83"/>
      <c r="M520" s="85"/>
      <c r="N520" s="74"/>
      <c r="O520" s="86"/>
      <c r="P520" s="86"/>
      <c r="Q520" s="86"/>
      <c r="R520" s="86"/>
      <c r="S520" s="85"/>
      <c r="T520" s="74"/>
      <c r="U520" s="82"/>
      <c r="V520" s="74"/>
      <c r="W520" s="74"/>
      <c r="X520" s="15"/>
      <c r="Y520" s="15"/>
      <c r="Z520" s="15"/>
      <c r="AA520" s="15"/>
      <c r="AB520" s="85"/>
      <c r="AC520" s="87"/>
      <c r="AD520" s="88"/>
      <c r="AE520" s="88"/>
      <c r="AF520" s="88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  <c r="AS520" s="6"/>
      <c r="AT520" s="6"/>
      <c r="AU520" s="6"/>
    </row>
    <row r="521" spans="1:47" ht="18" customHeight="1" x14ac:dyDescent="0.2">
      <c r="A521" s="15"/>
      <c r="B521" s="15"/>
      <c r="C521" s="15"/>
      <c r="D521" s="81"/>
      <c r="E521" s="81"/>
      <c r="F521" s="66"/>
      <c r="G521" s="82"/>
      <c r="H521" s="74"/>
      <c r="I521" s="83"/>
      <c r="J521" s="83"/>
      <c r="K521" s="83"/>
      <c r="L521" s="83"/>
      <c r="M521" s="85"/>
      <c r="N521" s="74"/>
      <c r="O521" s="86"/>
      <c r="P521" s="86"/>
      <c r="Q521" s="86"/>
      <c r="R521" s="86"/>
      <c r="S521" s="85"/>
      <c r="T521" s="74"/>
      <c r="U521" s="82"/>
      <c r="V521" s="74"/>
      <c r="W521" s="74"/>
      <c r="X521" s="15"/>
      <c r="Y521" s="15"/>
      <c r="Z521" s="15"/>
      <c r="AA521" s="15"/>
      <c r="AB521" s="85"/>
      <c r="AC521" s="87"/>
      <c r="AD521" s="88"/>
      <c r="AE521" s="88"/>
      <c r="AF521" s="88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  <c r="AS521" s="6"/>
      <c r="AT521" s="6"/>
      <c r="AU521" s="6"/>
    </row>
    <row r="522" spans="1:47" ht="18" customHeight="1" x14ac:dyDescent="0.2">
      <c r="A522" s="15"/>
      <c r="B522" s="15"/>
      <c r="C522" s="15"/>
      <c r="D522" s="81"/>
      <c r="E522" s="81"/>
      <c r="F522" s="66"/>
      <c r="G522" s="82"/>
      <c r="H522" s="74"/>
      <c r="I522" s="83"/>
      <c r="J522" s="83"/>
      <c r="K522" s="83"/>
      <c r="L522" s="83"/>
      <c r="M522" s="85"/>
      <c r="N522" s="74"/>
      <c r="O522" s="86"/>
      <c r="P522" s="86"/>
      <c r="Q522" s="86"/>
      <c r="R522" s="86"/>
      <c r="S522" s="85"/>
      <c r="T522" s="74"/>
      <c r="U522" s="82"/>
      <c r="V522" s="74"/>
      <c r="W522" s="74"/>
      <c r="X522" s="15"/>
      <c r="Y522" s="15"/>
      <c r="Z522" s="15"/>
      <c r="AA522" s="15"/>
      <c r="AB522" s="85"/>
      <c r="AC522" s="87"/>
      <c r="AD522" s="88"/>
      <c r="AE522" s="88"/>
      <c r="AF522" s="88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  <c r="AS522" s="6"/>
      <c r="AT522" s="6"/>
      <c r="AU522" s="6"/>
    </row>
    <row r="523" spans="1:47" ht="18" customHeight="1" x14ac:dyDescent="0.2">
      <c r="A523" s="15"/>
      <c r="B523" s="15"/>
      <c r="C523" s="15"/>
      <c r="D523" s="81"/>
      <c r="E523" s="81"/>
      <c r="F523" s="66"/>
      <c r="G523" s="82"/>
      <c r="H523" s="74"/>
      <c r="I523" s="83"/>
      <c r="J523" s="83"/>
      <c r="K523" s="83"/>
      <c r="L523" s="83"/>
      <c r="M523" s="85"/>
      <c r="N523" s="74"/>
      <c r="O523" s="86"/>
      <c r="P523" s="86"/>
      <c r="Q523" s="86"/>
      <c r="R523" s="86"/>
      <c r="S523" s="85"/>
      <c r="T523" s="74"/>
      <c r="U523" s="82"/>
      <c r="V523" s="74"/>
      <c r="W523" s="74"/>
      <c r="X523" s="15"/>
      <c r="Y523" s="15"/>
      <c r="Z523" s="15"/>
      <c r="AA523" s="15"/>
      <c r="AB523" s="85"/>
      <c r="AC523" s="87"/>
      <c r="AD523" s="88"/>
      <c r="AE523" s="88"/>
      <c r="AF523" s="88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  <c r="AS523" s="6"/>
      <c r="AT523" s="6"/>
      <c r="AU523" s="6"/>
    </row>
    <row r="524" spans="1:47" ht="18" customHeight="1" x14ac:dyDescent="0.2">
      <c r="A524" s="15"/>
      <c r="B524" s="15"/>
      <c r="C524" s="15"/>
      <c r="D524" s="81"/>
      <c r="E524" s="81"/>
      <c r="F524" s="66"/>
      <c r="G524" s="82"/>
      <c r="H524" s="74"/>
      <c r="I524" s="83"/>
      <c r="J524" s="83"/>
      <c r="K524" s="83"/>
      <c r="L524" s="83"/>
      <c r="M524" s="85"/>
      <c r="N524" s="74"/>
      <c r="O524" s="86"/>
      <c r="P524" s="86"/>
      <c r="Q524" s="86"/>
      <c r="R524" s="86"/>
      <c r="S524" s="85"/>
      <c r="T524" s="74"/>
      <c r="U524" s="82"/>
      <c r="V524" s="74"/>
      <c r="W524" s="74"/>
      <c r="X524" s="15"/>
      <c r="Y524" s="15"/>
      <c r="Z524" s="15"/>
      <c r="AA524" s="15"/>
      <c r="AB524" s="85"/>
      <c r="AC524" s="87"/>
      <c r="AD524" s="88"/>
      <c r="AE524" s="88"/>
      <c r="AF524" s="88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  <c r="AS524" s="6"/>
      <c r="AT524" s="6"/>
      <c r="AU524" s="6"/>
    </row>
    <row r="525" spans="1:47" ht="18" customHeight="1" x14ac:dyDescent="0.2">
      <c r="A525" s="15"/>
      <c r="B525" s="15"/>
      <c r="C525" s="15"/>
      <c r="D525" s="81"/>
      <c r="E525" s="81"/>
      <c r="F525" s="66"/>
      <c r="G525" s="82"/>
      <c r="H525" s="74"/>
      <c r="I525" s="83"/>
      <c r="J525" s="83"/>
      <c r="K525" s="83"/>
      <c r="L525" s="83"/>
      <c r="M525" s="85"/>
      <c r="N525" s="74"/>
      <c r="O525" s="86"/>
      <c r="P525" s="86"/>
      <c r="Q525" s="86"/>
      <c r="R525" s="86"/>
      <c r="S525" s="85"/>
      <c r="T525" s="74"/>
      <c r="U525" s="82"/>
      <c r="V525" s="74"/>
      <c r="W525" s="74"/>
      <c r="X525" s="15"/>
      <c r="Y525" s="15"/>
      <c r="Z525" s="15"/>
      <c r="AA525" s="15"/>
      <c r="AB525" s="85"/>
      <c r="AC525" s="87"/>
      <c r="AD525" s="88"/>
      <c r="AE525" s="88"/>
      <c r="AF525" s="88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  <c r="AS525" s="6"/>
      <c r="AT525" s="6"/>
      <c r="AU525" s="6"/>
    </row>
    <row r="526" spans="1:47" ht="18" customHeight="1" x14ac:dyDescent="0.2">
      <c r="A526" s="15"/>
      <c r="B526" s="15"/>
      <c r="C526" s="15"/>
      <c r="D526" s="81"/>
      <c r="E526" s="81"/>
      <c r="F526" s="66"/>
      <c r="G526" s="82"/>
      <c r="H526" s="74"/>
      <c r="I526" s="83"/>
      <c r="J526" s="83"/>
      <c r="K526" s="83"/>
      <c r="L526" s="83"/>
      <c r="M526" s="85"/>
      <c r="N526" s="74"/>
      <c r="O526" s="86"/>
      <c r="P526" s="86"/>
      <c r="Q526" s="86"/>
      <c r="R526" s="86"/>
      <c r="S526" s="85"/>
      <c r="T526" s="74"/>
      <c r="U526" s="82"/>
      <c r="V526" s="74"/>
      <c r="W526" s="74"/>
      <c r="X526" s="15"/>
      <c r="Y526" s="15"/>
      <c r="Z526" s="15"/>
      <c r="AA526" s="15"/>
      <c r="AB526" s="85"/>
      <c r="AC526" s="87"/>
      <c r="AD526" s="88"/>
      <c r="AE526" s="88"/>
      <c r="AF526" s="88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  <c r="AS526" s="6"/>
      <c r="AT526" s="6"/>
      <c r="AU526" s="6"/>
    </row>
    <row r="527" spans="1:47" ht="18" customHeight="1" x14ac:dyDescent="0.2">
      <c r="A527" s="15"/>
      <c r="B527" s="15"/>
      <c r="C527" s="15"/>
      <c r="D527" s="81"/>
      <c r="E527" s="81"/>
      <c r="F527" s="66"/>
      <c r="G527" s="82"/>
      <c r="H527" s="74"/>
      <c r="I527" s="83"/>
      <c r="J527" s="83"/>
      <c r="K527" s="83"/>
      <c r="L527" s="83"/>
      <c r="M527" s="85"/>
      <c r="N527" s="74"/>
      <c r="O527" s="86"/>
      <c r="P527" s="86"/>
      <c r="Q527" s="86"/>
      <c r="R527" s="86"/>
      <c r="S527" s="85"/>
      <c r="T527" s="74"/>
      <c r="U527" s="82"/>
      <c r="V527" s="74"/>
      <c r="W527" s="74"/>
      <c r="X527" s="15"/>
      <c r="Y527" s="15"/>
      <c r="Z527" s="15"/>
      <c r="AA527" s="15"/>
      <c r="AB527" s="85"/>
      <c r="AC527" s="87"/>
      <c r="AD527" s="88"/>
      <c r="AE527" s="88"/>
      <c r="AF527" s="88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  <c r="AS527" s="6"/>
      <c r="AT527" s="6"/>
      <c r="AU527" s="6"/>
    </row>
    <row r="528" spans="1:47" ht="18" customHeight="1" x14ac:dyDescent="0.2">
      <c r="A528" s="15"/>
      <c r="B528" s="15"/>
      <c r="C528" s="15"/>
      <c r="D528" s="81"/>
      <c r="E528" s="81"/>
      <c r="F528" s="66"/>
      <c r="G528" s="82"/>
      <c r="H528" s="74"/>
      <c r="I528" s="83"/>
      <c r="J528" s="83"/>
      <c r="K528" s="83"/>
      <c r="L528" s="83"/>
      <c r="M528" s="85"/>
      <c r="N528" s="74"/>
      <c r="O528" s="86"/>
      <c r="P528" s="86"/>
      <c r="Q528" s="86"/>
      <c r="R528" s="86"/>
      <c r="S528" s="85"/>
      <c r="T528" s="74"/>
      <c r="U528" s="82"/>
      <c r="V528" s="74"/>
      <c r="W528" s="74"/>
      <c r="X528" s="15"/>
      <c r="Y528" s="15"/>
      <c r="Z528" s="15"/>
      <c r="AA528" s="15"/>
      <c r="AB528" s="85"/>
      <c r="AC528" s="87"/>
      <c r="AD528" s="88"/>
      <c r="AE528" s="88"/>
      <c r="AF528" s="88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  <c r="AS528" s="6"/>
      <c r="AT528" s="6"/>
      <c r="AU528" s="6"/>
    </row>
    <row r="529" spans="1:47" ht="18" customHeight="1" x14ac:dyDescent="0.2">
      <c r="A529" s="15"/>
      <c r="B529" s="15"/>
      <c r="C529" s="15"/>
      <c r="D529" s="81"/>
      <c r="E529" s="81"/>
      <c r="F529" s="66"/>
      <c r="G529" s="82"/>
      <c r="H529" s="74"/>
      <c r="I529" s="83"/>
      <c r="J529" s="83"/>
      <c r="K529" s="83"/>
      <c r="L529" s="83"/>
      <c r="M529" s="85"/>
      <c r="N529" s="74"/>
      <c r="O529" s="86"/>
      <c r="P529" s="86"/>
      <c r="Q529" s="86"/>
      <c r="R529" s="86"/>
      <c r="S529" s="85"/>
      <c r="T529" s="74"/>
      <c r="U529" s="82"/>
      <c r="V529" s="74"/>
      <c r="W529" s="74"/>
      <c r="X529" s="15"/>
      <c r="Y529" s="15"/>
      <c r="Z529" s="15"/>
      <c r="AA529" s="15"/>
      <c r="AB529" s="85"/>
      <c r="AC529" s="87"/>
      <c r="AD529" s="88"/>
      <c r="AE529" s="88"/>
      <c r="AF529" s="88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  <c r="AS529" s="6"/>
      <c r="AT529" s="6"/>
      <c r="AU529" s="6"/>
    </row>
    <row r="530" spans="1:47" ht="18" customHeight="1" x14ac:dyDescent="0.2">
      <c r="A530" s="15"/>
      <c r="B530" s="15"/>
      <c r="C530" s="15"/>
      <c r="D530" s="81"/>
      <c r="E530" s="81"/>
      <c r="F530" s="66"/>
      <c r="G530" s="82"/>
      <c r="H530" s="74"/>
      <c r="I530" s="83"/>
      <c r="J530" s="83"/>
      <c r="K530" s="83"/>
      <c r="L530" s="83"/>
      <c r="M530" s="85"/>
      <c r="N530" s="74"/>
      <c r="O530" s="86"/>
      <c r="P530" s="86"/>
      <c r="Q530" s="86"/>
      <c r="R530" s="86"/>
      <c r="S530" s="85"/>
      <c r="T530" s="74"/>
      <c r="U530" s="82"/>
      <c r="V530" s="74"/>
      <c r="W530" s="74"/>
      <c r="X530" s="15"/>
      <c r="Y530" s="15"/>
      <c r="Z530" s="15"/>
      <c r="AA530" s="15"/>
      <c r="AB530" s="85"/>
      <c r="AC530" s="87"/>
      <c r="AD530" s="88"/>
      <c r="AE530" s="88"/>
      <c r="AF530" s="88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  <c r="AS530" s="6"/>
      <c r="AT530" s="6"/>
      <c r="AU530" s="6"/>
    </row>
    <row r="531" spans="1:47" ht="18" customHeight="1" x14ac:dyDescent="0.2">
      <c r="A531" s="15"/>
      <c r="B531" s="15"/>
      <c r="C531" s="15"/>
      <c r="D531" s="81"/>
      <c r="E531" s="81"/>
      <c r="F531" s="66"/>
      <c r="G531" s="82"/>
      <c r="H531" s="74"/>
      <c r="I531" s="83"/>
      <c r="J531" s="83"/>
      <c r="K531" s="83"/>
      <c r="L531" s="83"/>
      <c r="M531" s="85"/>
      <c r="N531" s="74"/>
      <c r="O531" s="86"/>
      <c r="P531" s="86"/>
      <c r="Q531" s="86"/>
      <c r="R531" s="86"/>
      <c r="S531" s="85"/>
      <c r="T531" s="74"/>
      <c r="U531" s="82"/>
      <c r="V531" s="74"/>
      <c r="W531" s="74"/>
      <c r="X531" s="15"/>
      <c r="Y531" s="15"/>
      <c r="Z531" s="15"/>
      <c r="AA531" s="15"/>
      <c r="AB531" s="85"/>
      <c r="AC531" s="87"/>
      <c r="AD531" s="88"/>
      <c r="AE531" s="88"/>
      <c r="AF531" s="88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  <c r="AS531" s="6"/>
      <c r="AT531" s="6"/>
      <c r="AU531" s="6"/>
    </row>
    <row r="532" spans="1:47" ht="18" customHeight="1" x14ac:dyDescent="0.2">
      <c r="A532" s="15"/>
      <c r="B532" s="15"/>
      <c r="C532" s="15"/>
      <c r="D532" s="81"/>
      <c r="E532" s="81"/>
      <c r="F532" s="66"/>
      <c r="G532" s="82"/>
      <c r="H532" s="74"/>
      <c r="I532" s="83"/>
      <c r="J532" s="83"/>
      <c r="K532" s="83"/>
      <c r="L532" s="83"/>
      <c r="M532" s="85"/>
      <c r="N532" s="74"/>
      <c r="O532" s="86"/>
      <c r="P532" s="86"/>
      <c r="Q532" s="86"/>
      <c r="R532" s="86"/>
      <c r="S532" s="85"/>
      <c r="T532" s="74"/>
      <c r="U532" s="82"/>
      <c r="V532" s="74"/>
      <c r="W532" s="74"/>
      <c r="X532" s="15"/>
      <c r="Y532" s="15"/>
      <c r="Z532" s="15"/>
      <c r="AA532" s="15"/>
      <c r="AB532" s="85"/>
      <c r="AC532" s="87"/>
      <c r="AD532" s="88"/>
      <c r="AE532" s="88"/>
      <c r="AF532" s="88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  <c r="AS532" s="6"/>
      <c r="AT532" s="6"/>
      <c r="AU532" s="6"/>
    </row>
    <row r="533" spans="1:47" ht="18" customHeight="1" x14ac:dyDescent="0.2">
      <c r="A533" s="15"/>
      <c r="B533" s="15"/>
      <c r="C533" s="15"/>
      <c r="D533" s="81"/>
      <c r="E533" s="81"/>
      <c r="F533" s="66"/>
      <c r="G533" s="82"/>
      <c r="H533" s="74"/>
      <c r="I533" s="83"/>
      <c r="J533" s="83"/>
      <c r="K533" s="83"/>
      <c r="L533" s="83"/>
      <c r="M533" s="85"/>
      <c r="N533" s="74"/>
      <c r="O533" s="86"/>
      <c r="P533" s="86"/>
      <c r="Q533" s="86"/>
      <c r="R533" s="86"/>
      <c r="S533" s="85"/>
      <c r="T533" s="74"/>
      <c r="U533" s="82"/>
      <c r="V533" s="74"/>
      <c r="W533" s="74"/>
      <c r="X533" s="15"/>
      <c r="Y533" s="15"/>
      <c r="Z533" s="15"/>
      <c r="AA533" s="15"/>
      <c r="AB533" s="85"/>
      <c r="AC533" s="87"/>
      <c r="AD533" s="88"/>
      <c r="AE533" s="88"/>
      <c r="AF533" s="88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  <c r="AS533" s="6"/>
      <c r="AT533" s="6"/>
      <c r="AU533" s="6"/>
    </row>
    <row r="534" spans="1:47" ht="18" customHeight="1" x14ac:dyDescent="0.2">
      <c r="A534" s="15"/>
      <c r="B534" s="15"/>
      <c r="C534" s="15"/>
      <c r="D534" s="81"/>
      <c r="E534" s="81"/>
      <c r="F534" s="66"/>
      <c r="G534" s="82"/>
      <c r="H534" s="74"/>
      <c r="I534" s="83"/>
      <c r="J534" s="83"/>
      <c r="K534" s="83"/>
      <c r="L534" s="83"/>
      <c r="M534" s="85"/>
      <c r="N534" s="74"/>
      <c r="O534" s="86"/>
      <c r="P534" s="86"/>
      <c r="Q534" s="86"/>
      <c r="R534" s="86"/>
      <c r="S534" s="85"/>
      <c r="T534" s="74"/>
      <c r="U534" s="82"/>
      <c r="V534" s="74"/>
      <c r="W534" s="74"/>
      <c r="X534" s="15"/>
      <c r="Y534" s="15"/>
      <c r="Z534" s="15"/>
      <c r="AA534" s="15"/>
      <c r="AB534" s="85"/>
      <c r="AC534" s="87"/>
      <c r="AD534" s="88"/>
      <c r="AE534" s="88"/>
      <c r="AF534" s="88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  <c r="AS534" s="6"/>
      <c r="AT534" s="6"/>
      <c r="AU534" s="6"/>
    </row>
    <row r="535" spans="1:47" ht="18" customHeight="1" x14ac:dyDescent="0.2">
      <c r="A535" s="15"/>
      <c r="B535" s="15"/>
      <c r="C535" s="15"/>
      <c r="D535" s="81"/>
      <c r="E535" s="81"/>
      <c r="F535" s="66"/>
      <c r="G535" s="82"/>
      <c r="H535" s="74"/>
      <c r="I535" s="83"/>
      <c r="J535" s="83"/>
      <c r="K535" s="83"/>
      <c r="L535" s="83"/>
      <c r="M535" s="85"/>
      <c r="N535" s="74"/>
      <c r="O535" s="86"/>
      <c r="P535" s="86"/>
      <c r="Q535" s="86"/>
      <c r="R535" s="86"/>
      <c r="S535" s="85"/>
      <c r="T535" s="74"/>
      <c r="U535" s="82"/>
      <c r="V535" s="74"/>
      <c r="W535" s="74"/>
      <c r="X535" s="15"/>
      <c r="Y535" s="15"/>
      <c r="Z535" s="15"/>
      <c r="AA535" s="15"/>
      <c r="AB535" s="85"/>
      <c r="AC535" s="87"/>
      <c r="AD535" s="88"/>
      <c r="AE535" s="88"/>
      <c r="AF535" s="88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  <c r="AS535" s="6"/>
      <c r="AT535" s="6"/>
      <c r="AU535" s="6"/>
    </row>
    <row r="536" spans="1:47" ht="18" customHeight="1" x14ac:dyDescent="0.2">
      <c r="A536" s="15"/>
      <c r="B536" s="15"/>
      <c r="C536" s="15"/>
      <c r="D536" s="81"/>
      <c r="E536" s="81"/>
      <c r="F536" s="66"/>
      <c r="G536" s="82"/>
      <c r="H536" s="74"/>
      <c r="I536" s="83"/>
      <c r="J536" s="83"/>
      <c r="K536" s="83"/>
      <c r="L536" s="83"/>
      <c r="M536" s="85"/>
      <c r="N536" s="74"/>
      <c r="O536" s="86"/>
      <c r="P536" s="86"/>
      <c r="Q536" s="86"/>
      <c r="R536" s="86"/>
      <c r="S536" s="85"/>
      <c r="T536" s="74"/>
      <c r="U536" s="82"/>
      <c r="V536" s="74"/>
      <c r="W536" s="74"/>
      <c r="X536" s="15"/>
      <c r="Y536" s="15"/>
      <c r="Z536" s="15"/>
      <c r="AA536" s="15"/>
      <c r="AB536" s="85"/>
      <c r="AC536" s="87"/>
      <c r="AD536" s="88"/>
      <c r="AE536" s="88"/>
      <c r="AF536" s="88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  <c r="AS536" s="6"/>
      <c r="AT536" s="6"/>
      <c r="AU536" s="6"/>
    </row>
    <row r="537" spans="1:47" ht="18" customHeight="1" x14ac:dyDescent="0.2">
      <c r="A537" s="15"/>
      <c r="B537" s="15"/>
      <c r="C537" s="15"/>
      <c r="D537" s="81"/>
      <c r="E537" s="81"/>
      <c r="F537" s="66"/>
      <c r="G537" s="82"/>
      <c r="H537" s="74"/>
      <c r="I537" s="83"/>
      <c r="J537" s="83"/>
      <c r="K537" s="83"/>
      <c r="L537" s="83"/>
      <c r="M537" s="85"/>
      <c r="N537" s="74"/>
      <c r="O537" s="86"/>
      <c r="P537" s="86"/>
      <c r="Q537" s="86"/>
      <c r="R537" s="86"/>
      <c r="S537" s="85"/>
      <c r="T537" s="74"/>
      <c r="U537" s="82"/>
      <c r="V537" s="74"/>
      <c r="W537" s="74"/>
      <c r="X537" s="15"/>
      <c r="Y537" s="15"/>
      <c r="Z537" s="15"/>
      <c r="AA537" s="15"/>
      <c r="AB537" s="85"/>
      <c r="AC537" s="87"/>
      <c r="AD537" s="88"/>
      <c r="AE537" s="88"/>
      <c r="AF537" s="88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  <c r="AS537" s="6"/>
      <c r="AT537" s="6"/>
      <c r="AU537" s="6"/>
    </row>
    <row r="538" spans="1:47" ht="18" customHeight="1" x14ac:dyDescent="0.2">
      <c r="A538" s="15"/>
      <c r="B538" s="15"/>
      <c r="C538" s="15"/>
      <c r="D538" s="81"/>
      <c r="E538" s="81"/>
      <c r="F538" s="66"/>
      <c r="G538" s="82"/>
      <c r="H538" s="74"/>
      <c r="I538" s="83"/>
      <c r="J538" s="83"/>
      <c r="K538" s="83"/>
      <c r="L538" s="83"/>
      <c r="M538" s="85"/>
      <c r="N538" s="74"/>
      <c r="O538" s="86"/>
      <c r="P538" s="86"/>
      <c r="Q538" s="86"/>
      <c r="R538" s="86"/>
      <c r="S538" s="85"/>
      <c r="T538" s="74"/>
      <c r="U538" s="82"/>
      <c r="V538" s="74"/>
      <c r="W538" s="74"/>
      <c r="X538" s="15"/>
      <c r="Y538" s="15"/>
      <c r="Z538" s="15"/>
      <c r="AA538" s="15"/>
      <c r="AB538" s="85"/>
      <c r="AC538" s="87"/>
      <c r="AD538" s="88"/>
      <c r="AE538" s="88"/>
      <c r="AF538" s="88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  <c r="AS538" s="6"/>
      <c r="AT538" s="6"/>
      <c r="AU538" s="6"/>
    </row>
    <row r="539" spans="1:47" ht="18" customHeight="1" x14ac:dyDescent="0.2">
      <c r="A539" s="15"/>
      <c r="B539" s="15"/>
      <c r="C539" s="15"/>
      <c r="D539" s="81"/>
      <c r="E539" s="81"/>
      <c r="F539" s="66"/>
      <c r="G539" s="82"/>
      <c r="H539" s="74"/>
      <c r="I539" s="83"/>
      <c r="J539" s="83"/>
      <c r="K539" s="83"/>
      <c r="L539" s="83"/>
      <c r="M539" s="85"/>
      <c r="N539" s="74"/>
      <c r="O539" s="86"/>
      <c r="P539" s="86"/>
      <c r="Q539" s="86"/>
      <c r="R539" s="86"/>
      <c r="S539" s="85"/>
      <c r="T539" s="74"/>
      <c r="U539" s="82"/>
      <c r="V539" s="74"/>
      <c r="W539" s="74"/>
      <c r="X539" s="15"/>
      <c r="Y539" s="15"/>
      <c r="Z539" s="15"/>
      <c r="AA539" s="15"/>
      <c r="AB539" s="85"/>
      <c r="AC539" s="87"/>
      <c r="AD539" s="88"/>
      <c r="AE539" s="88"/>
      <c r="AF539" s="88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  <c r="AS539" s="6"/>
      <c r="AT539" s="6"/>
      <c r="AU539" s="6"/>
    </row>
    <row r="540" spans="1:47" ht="18" customHeight="1" x14ac:dyDescent="0.2">
      <c r="A540" s="15"/>
      <c r="B540" s="15"/>
      <c r="C540" s="15"/>
      <c r="D540" s="81"/>
      <c r="E540" s="81"/>
      <c r="F540" s="66"/>
      <c r="G540" s="82"/>
      <c r="H540" s="74"/>
      <c r="I540" s="83"/>
      <c r="J540" s="83"/>
      <c r="K540" s="83"/>
      <c r="L540" s="83"/>
      <c r="M540" s="85"/>
      <c r="N540" s="74"/>
      <c r="O540" s="86"/>
      <c r="P540" s="86"/>
      <c r="Q540" s="86"/>
      <c r="R540" s="86"/>
      <c r="S540" s="85"/>
      <c r="T540" s="74"/>
      <c r="U540" s="82"/>
      <c r="V540" s="74"/>
      <c r="W540" s="74"/>
      <c r="X540" s="15"/>
      <c r="Y540" s="15"/>
      <c r="Z540" s="15"/>
      <c r="AA540" s="15"/>
      <c r="AB540" s="85"/>
      <c r="AC540" s="87"/>
      <c r="AD540" s="88"/>
      <c r="AE540" s="88"/>
      <c r="AF540" s="88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  <c r="AS540" s="6"/>
      <c r="AT540" s="6"/>
      <c r="AU540" s="6"/>
    </row>
    <row r="541" spans="1:47" ht="18" customHeight="1" x14ac:dyDescent="0.2">
      <c r="A541" s="15"/>
      <c r="B541" s="15"/>
      <c r="C541" s="15"/>
      <c r="D541" s="81"/>
      <c r="E541" s="81"/>
      <c r="F541" s="66"/>
      <c r="G541" s="82"/>
      <c r="H541" s="74"/>
      <c r="I541" s="83"/>
      <c r="J541" s="83"/>
      <c r="K541" s="83"/>
      <c r="L541" s="83"/>
      <c r="M541" s="85"/>
      <c r="N541" s="74"/>
      <c r="O541" s="86"/>
      <c r="P541" s="86"/>
      <c r="Q541" s="86"/>
      <c r="R541" s="86"/>
      <c r="S541" s="85"/>
      <c r="T541" s="74"/>
      <c r="U541" s="82"/>
      <c r="V541" s="74"/>
      <c r="W541" s="74"/>
      <c r="X541" s="15"/>
      <c r="Y541" s="15"/>
      <c r="Z541" s="15"/>
      <c r="AA541" s="15"/>
      <c r="AB541" s="85"/>
      <c r="AC541" s="87"/>
      <c r="AD541" s="88"/>
      <c r="AE541" s="88"/>
      <c r="AF541" s="88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  <c r="AS541" s="6"/>
      <c r="AT541" s="6"/>
      <c r="AU541" s="6"/>
    </row>
    <row r="542" spans="1:47" ht="18" customHeight="1" x14ac:dyDescent="0.2">
      <c r="A542" s="15"/>
      <c r="B542" s="15"/>
      <c r="C542" s="15"/>
      <c r="D542" s="81"/>
      <c r="E542" s="81"/>
      <c r="F542" s="66"/>
      <c r="G542" s="82"/>
      <c r="H542" s="74"/>
      <c r="I542" s="83"/>
      <c r="J542" s="83"/>
      <c r="K542" s="83"/>
      <c r="L542" s="83"/>
      <c r="M542" s="85"/>
      <c r="N542" s="74"/>
      <c r="O542" s="86"/>
      <c r="P542" s="86"/>
      <c r="Q542" s="86"/>
      <c r="R542" s="86"/>
      <c r="S542" s="85"/>
      <c r="T542" s="74"/>
      <c r="U542" s="82"/>
      <c r="V542" s="74"/>
      <c r="W542" s="74"/>
      <c r="X542" s="15"/>
      <c r="Y542" s="15"/>
      <c r="Z542" s="15"/>
      <c r="AA542" s="15"/>
      <c r="AB542" s="85"/>
      <c r="AC542" s="87"/>
      <c r="AD542" s="88"/>
      <c r="AE542" s="88"/>
      <c r="AF542" s="88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  <c r="AS542" s="6"/>
      <c r="AT542" s="6"/>
      <c r="AU542" s="6"/>
    </row>
    <row r="543" spans="1:47" ht="18" customHeight="1" x14ac:dyDescent="0.2">
      <c r="A543" s="15"/>
      <c r="B543" s="15"/>
      <c r="C543" s="15"/>
      <c r="D543" s="81"/>
      <c r="E543" s="81"/>
      <c r="F543" s="66"/>
      <c r="G543" s="82"/>
      <c r="H543" s="74"/>
      <c r="I543" s="83"/>
      <c r="J543" s="83"/>
      <c r="K543" s="83"/>
      <c r="L543" s="83"/>
      <c r="M543" s="85"/>
      <c r="N543" s="74"/>
      <c r="O543" s="86"/>
      <c r="P543" s="86"/>
      <c r="Q543" s="86"/>
      <c r="R543" s="86"/>
      <c r="S543" s="85"/>
      <c r="T543" s="74"/>
      <c r="U543" s="82"/>
      <c r="V543" s="74"/>
      <c r="W543" s="74"/>
      <c r="X543" s="15"/>
      <c r="Y543" s="15"/>
      <c r="Z543" s="15"/>
      <c r="AA543" s="15"/>
      <c r="AB543" s="85"/>
      <c r="AC543" s="87"/>
      <c r="AD543" s="88"/>
      <c r="AE543" s="88"/>
      <c r="AF543" s="88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  <c r="AS543" s="6"/>
      <c r="AT543" s="6"/>
      <c r="AU543" s="6"/>
    </row>
    <row r="544" spans="1:47" ht="18" customHeight="1" x14ac:dyDescent="0.2">
      <c r="A544" s="15"/>
      <c r="B544" s="15"/>
      <c r="C544" s="15"/>
      <c r="D544" s="81"/>
      <c r="E544" s="81"/>
      <c r="F544" s="66"/>
      <c r="G544" s="82"/>
      <c r="H544" s="74"/>
      <c r="I544" s="83"/>
      <c r="J544" s="83"/>
      <c r="K544" s="83"/>
      <c r="L544" s="83"/>
      <c r="M544" s="85"/>
      <c r="N544" s="74"/>
      <c r="O544" s="86"/>
      <c r="P544" s="86"/>
      <c r="Q544" s="86"/>
      <c r="R544" s="86"/>
      <c r="S544" s="85"/>
      <c r="T544" s="74"/>
      <c r="U544" s="82"/>
      <c r="V544" s="74"/>
      <c r="W544" s="74"/>
      <c r="X544" s="15"/>
      <c r="Y544" s="15"/>
      <c r="Z544" s="15"/>
      <c r="AA544" s="15"/>
      <c r="AB544" s="85"/>
      <c r="AC544" s="87"/>
      <c r="AD544" s="88"/>
      <c r="AE544" s="88"/>
      <c r="AF544" s="88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  <c r="AS544" s="6"/>
      <c r="AT544" s="6"/>
      <c r="AU544" s="6"/>
    </row>
    <row r="545" spans="1:47" ht="18" customHeight="1" x14ac:dyDescent="0.2">
      <c r="A545" s="15"/>
      <c r="B545" s="15"/>
      <c r="C545" s="15"/>
      <c r="D545" s="81"/>
      <c r="E545" s="81"/>
      <c r="F545" s="66"/>
      <c r="G545" s="82"/>
      <c r="H545" s="74"/>
      <c r="I545" s="83"/>
      <c r="J545" s="83"/>
      <c r="K545" s="83"/>
      <c r="L545" s="83"/>
      <c r="M545" s="85"/>
      <c r="N545" s="74"/>
      <c r="O545" s="86"/>
      <c r="P545" s="86"/>
      <c r="Q545" s="86"/>
      <c r="R545" s="86"/>
      <c r="S545" s="85"/>
      <c r="T545" s="74"/>
      <c r="U545" s="82"/>
      <c r="V545" s="74"/>
      <c r="W545" s="74"/>
      <c r="X545" s="15"/>
      <c r="Y545" s="15"/>
      <c r="Z545" s="15"/>
      <c r="AA545" s="15"/>
      <c r="AB545" s="85"/>
      <c r="AC545" s="87"/>
      <c r="AD545" s="88"/>
      <c r="AE545" s="88"/>
      <c r="AF545" s="88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  <c r="AS545" s="6"/>
      <c r="AT545" s="6"/>
      <c r="AU545" s="6"/>
    </row>
    <row r="546" spans="1:47" ht="18" customHeight="1" x14ac:dyDescent="0.2">
      <c r="A546" s="15"/>
      <c r="B546" s="15"/>
      <c r="C546" s="15"/>
      <c r="D546" s="81"/>
      <c r="E546" s="81"/>
      <c r="F546" s="66"/>
      <c r="G546" s="82"/>
      <c r="H546" s="74"/>
      <c r="I546" s="83"/>
      <c r="J546" s="83"/>
      <c r="K546" s="83"/>
      <c r="L546" s="83"/>
      <c r="M546" s="85"/>
      <c r="N546" s="74"/>
      <c r="O546" s="86"/>
      <c r="P546" s="86"/>
      <c r="Q546" s="86"/>
      <c r="R546" s="86"/>
      <c r="S546" s="85"/>
      <c r="T546" s="74"/>
      <c r="U546" s="82"/>
      <c r="V546" s="74"/>
      <c r="W546" s="74"/>
      <c r="X546" s="15"/>
      <c r="Y546" s="15"/>
      <c r="Z546" s="15"/>
      <c r="AA546" s="15"/>
      <c r="AB546" s="85"/>
      <c r="AC546" s="87"/>
      <c r="AD546" s="88"/>
      <c r="AE546" s="88"/>
      <c r="AF546" s="88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  <c r="AS546" s="6"/>
      <c r="AT546" s="6"/>
      <c r="AU546" s="6"/>
    </row>
    <row r="547" spans="1:47" ht="18" customHeight="1" x14ac:dyDescent="0.2">
      <c r="A547" s="15"/>
      <c r="B547" s="15"/>
      <c r="C547" s="15"/>
      <c r="D547" s="81"/>
      <c r="E547" s="81"/>
      <c r="F547" s="66"/>
      <c r="G547" s="82"/>
      <c r="H547" s="74"/>
      <c r="I547" s="83"/>
      <c r="J547" s="83"/>
      <c r="K547" s="83"/>
      <c r="L547" s="83"/>
      <c r="M547" s="85"/>
      <c r="N547" s="74"/>
      <c r="O547" s="86"/>
      <c r="P547" s="86"/>
      <c r="Q547" s="86"/>
      <c r="R547" s="86"/>
      <c r="S547" s="85"/>
      <c r="T547" s="74"/>
      <c r="U547" s="82"/>
      <c r="V547" s="74"/>
      <c r="W547" s="74"/>
      <c r="X547" s="15"/>
      <c r="Y547" s="15"/>
      <c r="Z547" s="15"/>
      <c r="AA547" s="15"/>
      <c r="AB547" s="85"/>
      <c r="AC547" s="87"/>
      <c r="AD547" s="88"/>
      <c r="AE547" s="88"/>
      <c r="AF547" s="88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  <c r="AS547" s="6"/>
      <c r="AT547" s="6"/>
      <c r="AU547" s="6"/>
    </row>
    <row r="548" spans="1:47" ht="18" customHeight="1" x14ac:dyDescent="0.2">
      <c r="A548" s="15"/>
      <c r="B548" s="15"/>
      <c r="C548" s="15"/>
      <c r="D548" s="81"/>
      <c r="E548" s="81"/>
      <c r="F548" s="66"/>
      <c r="G548" s="82"/>
      <c r="H548" s="74"/>
      <c r="I548" s="83"/>
      <c r="J548" s="83"/>
      <c r="K548" s="83"/>
      <c r="L548" s="83"/>
      <c r="M548" s="85"/>
      <c r="N548" s="74"/>
      <c r="O548" s="86"/>
      <c r="P548" s="86"/>
      <c r="Q548" s="86"/>
      <c r="R548" s="86"/>
      <c r="S548" s="85"/>
      <c r="T548" s="74"/>
      <c r="U548" s="82"/>
      <c r="V548" s="74"/>
      <c r="W548" s="74"/>
      <c r="X548" s="15"/>
      <c r="Y548" s="15"/>
      <c r="Z548" s="15"/>
      <c r="AA548" s="15"/>
      <c r="AB548" s="85"/>
      <c r="AC548" s="87"/>
      <c r="AD548" s="88"/>
      <c r="AE548" s="88"/>
      <c r="AF548" s="88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  <c r="AS548" s="6"/>
      <c r="AT548" s="6"/>
      <c r="AU548" s="6"/>
    </row>
    <row r="549" spans="1:47" ht="18" customHeight="1" x14ac:dyDescent="0.2">
      <c r="A549" s="15"/>
      <c r="B549" s="15"/>
      <c r="C549" s="15"/>
      <c r="D549" s="81"/>
      <c r="E549" s="81"/>
      <c r="F549" s="66"/>
      <c r="G549" s="82"/>
      <c r="H549" s="74"/>
      <c r="I549" s="83"/>
      <c r="J549" s="83"/>
      <c r="K549" s="83"/>
      <c r="L549" s="83"/>
      <c r="M549" s="85"/>
      <c r="N549" s="74"/>
      <c r="O549" s="86"/>
      <c r="P549" s="86"/>
      <c r="Q549" s="86"/>
      <c r="R549" s="86"/>
      <c r="S549" s="85"/>
      <c r="T549" s="74"/>
      <c r="U549" s="82"/>
      <c r="V549" s="74"/>
      <c r="W549" s="74"/>
      <c r="X549" s="15"/>
      <c r="Y549" s="15"/>
      <c r="Z549" s="15"/>
      <c r="AA549" s="15"/>
      <c r="AB549" s="85"/>
      <c r="AC549" s="87"/>
      <c r="AD549" s="88"/>
      <c r="AE549" s="88"/>
      <c r="AF549" s="88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  <c r="AS549" s="6"/>
      <c r="AT549" s="6"/>
      <c r="AU549" s="6"/>
    </row>
    <row r="550" spans="1:47" ht="18" customHeight="1" x14ac:dyDescent="0.2">
      <c r="A550" s="15"/>
      <c r="B550" s="15"/>
      <c r="C550" s="15"/>
      <c r="D550" s="81"/>
      <c r="E550" s="81"/>
      <c r="F550" s="66"/>
      <c r="G550" s="82"/>
      <c r="H550" s="74"/>
      <c r="I550" s="83"/>
      <c r="J550" s="83"/>
      <c r="K550" s="83"/>
      <c r="L550" s="83"/>
      <c r="M550" s="85"/>
      <c r="N550" s="74"/>
      <c r="O550" s="86"/>
      <c r="P550" s="86"/>
      <c r="Q550" s="86"/>
      <c r="R550" s="86"/>
      <c r="S550" s="85"/>
      <c r="T550" s="74"/>
      <c r="U550" s="82"/>
      <c r="V550" s="74"/>
      <c r="W550" s="74"/>
      <c r="X550" s="15"/>
      <c r="Y550" s="15"/>
      <c r="Z550" s="15"/>
      <c r="AA550" s="15"/>
      <c r="AB550" s="85"/>
      <c r="AC550" s="87"/>
      <c r="AD550" s="88"/>
      <c r="AE550" s="88"/>
      <c r="AF550" s="88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  <c r="AS550" s="6"/>
      <c r="AT550" s="6"/>
      <c r="AU550" s="6"/>
    </row>
    <row r="551" spans="1:47" ht="18" customHeight="1" x14ac:dyDescent="0.2">
      <c r="A551" s="15"/>
      <c r="B551" s="15"/>
      <c r="C551" s="15"/>
      <c r="D551" s="81"/>
      <c r="E551" s="81"/>
      <c r="F551" s="66"/>
      <c r="G551" s="82"/>
      <c r="H551" s="74"/>
      <c r="I551" s="83"/>
      <c r="J551" s="83"/>
      <c r="K551" s="83"/>
      <c r="L551" s="83"/>
      <c r="M551" s="85"/>
      <c r="N551" s="74"/>
      <c r="O551" s="86"/>
      <c r="P551" s="86"/>
      <c r="Q551" s="86"/>
      <c r="R551" s="86"/>
      <c r="S551" s="85"/>
      <c r="T551" s="74"/>
      <c r="U551" s="82"/>
      <c r="V551" s="74"/>
      <c r="W551" s="74"/>
      <c r="X551" s="15"/>
      <c r="Y551" s="15"/>
      <c r="Z551" s="15"/>
      <c r="AA551" s="15"/>
      <c r="AB551" s="85"/>
      <c r="AC551" s="87"/>
      <c r="AD551" s="88"/>
      <c r="AE551" s="88"/>
      <c r="AF551" s="88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  <c r="AS551" s="6"/>
      <c r="AT551" s="6"/>
      <c r="AU551" s="6"/>
    </row>
    <row r="552" spans="1:47" ht="18" customHeight="1" x14ac:dyDescent="0.2">
      <c r="A552" s="15"/>
      <c r="B552" s="15"/>
      <c r="C552" s="15"/>
      <c r="D552" s="81"/>
      <c r="E552" s="81"/>
      <c r="F552" s="66"/>
      <c r="G552" s="82"/>
      <c r="H552" s="74"/>
      <c r="I552" s="83"/>
      <c r="J552" s="83"/>
      <c r="K552" s="83"/>
      <c r="L552" s="83"/>
      <c r="M552" s="85"/>
      <c r="N552" s="74"/>
      <c r="O552" s="86"/>
      <c r="P552" s="86"/>
      <c r="Q552" s="86"/>
      <c r="R552" s="86"/>
      <c r="S552" s="85"/>
      <c r="T552" s="74"/>
      <c r="U552" s="82"/>
      <c r="V552" s="74"/>
      <c r="W552" s="74"/>
      <c r="X552" s="15"/>
      <c r="Y552" s="15"/>
      <c r="Z552" s="15"/>
      <c r="AA552" s="15"/>
      <c r="AB552" s="85"/>
      <c r="AC552" s="87"/>
      <c r="AD552" s="88"/>
      <c r="AE552" s="88"/>
      <c r="AF552" s="88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  <c r="AS552" s="6"/>
      <c r="AT552" s="6"/>
      <c r="AU552" s="6"/>
    </row>
    <row r="553" spans="1:47" ht="18" customHeight="1" x14ac:dyDescent="0.2">
      <c r="A553" s="15"/>
      <c r="B553" s="15"/>
      <c r="C553" s="15"/>
      <c r="D553" s="81"/>
      <c r="E553" s="81"/>
      <c r="F553" s="66"/>
      <c r="G553" s="82"/>
      <c r="H553" s="74"/>
      <c r="I553" s="83"/>
      <c r="J553" s="83"/>
      <c r="K553" s="83"/>
      <c r="L553" s="83"/>
      <c r="M553" s="85"/>
      <c r="N553" s="74"/>
      <c r="O553" s="86"/>
      <c r="P553" s="86"/>
      <c r="Q553" s="86"/>
      <c r="R553" s="86"/>
      <c r="S553" s="85"/>
      <c r="T553" s="74"/>
      <c r="U553" s="82"/>
      <c r="V553" s="74"/>
      <c r="W553" s="74"/>
      <c r="X553" s="15"/>
      <c r="Y553" s="15"/>
      <c r="Z553" s="15"/>
      <c r="AA553" s="15"/>
      <c r="AB553" s="85"/>
      <c r="AC553" s="87"/>
      <c r="AD553" s="88"/>
      <c r="AE553" s="88"/>
      <c r="AF553" s="88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  <c r="AS553" s="6"/>
      <c r="AT553" s="6"/>
      <c r="AU553" s="6"/>
    </row>
    <row r="554" spans="1:47" ht="18" customHeight="1" x14ac:dyDescent="0.2">
      <c r="A554" s="15"/>
      <c r="B554" s="15"/>
      <c r="C554" s="15"/>
      <c r="D554" s="81"/>
      <c r="E554" s="81"/>
      <c r="F554" s="66"/>
      <c r="G554" s="82"/>
      <c r="H554" s="74"/>
      <c r="I554" s="83"/>
      <c r="J554" s="83"/>
      <c r="K554" s="83"/>
      <c r="L554" s="83"/>
      <c r="M554" s="85"/>
      <c r="N554" s="74"/>
      <c r="O554" s="86"/>
      <c r="P554" s="86"/>
      <c r="Q554" s="86"/>
      <c r="R554" s="86"/>
      <c r="S554" s="85"/>
      <c r="T554" s="74"/>
      <c r="U554" s="82"/>
      <c r="V554" s="74"/>
      <c r="W554" s="74"/>
      <c r="X554" s="15"/>
      <c r="Y554" s="15"/>
      <c r="Z554" s="15"/>
      <c r="AA554" s="15"/>
      <c r="AB554" s="85"/>
      <c r="AC554" s="87"/>
      <c r="AD554" s="88"/>
      <c r="AE554" s="88"/>
      <c r="AF554" s="88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  <c r="AS554" s="6"/>
      <c r="AT554" s="6"/>
      <c r="AU554" s="6"/>
    </row>
    <row r="555" spans="1:47" ht="18" customHeight="1" x14ac:dyDescent="0.2">
      <c r="A555" s="15"/>
      <c r="B555" s="15"/>
      <c r="C555" s="15"/>
      <c r="D555" s="81"/>
      <c r="E555" s="81"/>
      <c r="F555" s="66"/>
      <c r="G555" s="82"/>
      <c r="H555" s="74"/>
      <c r="I555" s="83"/>
      <c r="J555" s="83"/>
      <c r="K555" s="83"/>
      <c r="L555" s="83"/>
      <c r="M555" s="85"/>
      <c r="N555" s="74"/>
      <c r="O555" s="86"/>
      <c r="P555" s="86"/>
      <c r="Q555" s="86"/>
      <c r="R555" s="86"/>
      <c r="S555" s="85"/>
      <c r="T555" s="74"/>
      <c r="U555" s="82"/>
      <c r="V555" s="74"/>
      <c r="W555" s="74"/>
      <c r="X555" s="15"/>
      <c r="Y555" s="15"/>
      <c r="Z555" s="15"/>
      <c r="AA555" s="15"/>
      <c r="AB555" s="85"/>
      <c r="AC555" s="87"/>
      <c r="AD555" s="88"/>
      <c r="AE555" s="88"/>
      <c r="AF555" s="88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  <c r="AS555" s="6"/>
      <c r="AT555" s="6"/>
      <c r="AU555" s="6"/>
    </row>
    <row r="556" spans="1:47" ht="18" customHeight="1" x14ac:dyDescent="0.2">
      <c r="A556" s="15"/>
      <c r="B556" s="15"/>
      <c r="C556" s="15"/>
      <c r="D556" s="81"/>
      <c r="E556" s="81"/>
      <c r="F556" s="66"/>
      <c r="G556" s="82"/>
      <c r="H556" s="74"/>
      <c r="I556" s="83"/>
      <c r="J556" s="83"/>
      <c r="K556" s="83"/>
      <c r="L556" s="83"/>
      <c r="M556" s="85"/>
      <c r="N556" s="74"/>
      <c r="O556" s="86"/>
      <c r="P556" s="86"/>
      <c r="Q556" s="86"/>
      <c r="R556" s="86"/>
      <c r="S556" s="85"/>
      <c r="T556" s="74"/>
      <c r="U556" s="82"/>
      <c r="V556" s="74"/>
      <c r="W556" s="74"/>
      <c r="X556" s="15"/>
      <c r="Y556" s="15"/>
      <c r="Z556" s="15"/>
      <c r="AA556" s="15"/>
      <c r="AB556" s="85"/>
      <c r="AC556" s="87"/>
      <c r="AD556" s="88"/>
      <c r="AE556" s="88"/>
      <c r="AF556" s="88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  <c r="AS556" s="6"/>
      <c r="AT556" s="6"/>
      <c r="AU556" s="6"/>
    </row>
    <row r="557" spans="1:47" ht="18" customHeight="1" x14ac:dyDescent="0.2">
      <c r="A557" s="15"/>
      <c r="B557" s="15"/>
      <c r="C557" s="15"/>
      <c r="D557" s="81"/>
      <c r="E557" s="81"/>
      <c r="F557" s="66"/>
      <c r="G557" s="82"/>
      <c r="H557" s="74"/>
      <c r="I557" s="83"/>
      <c r="J557" s="83"/>
      <c r="K557" s="83"/>
      <c r="L557" s="83"/>
      <c r="M557" s="85"/>
      <c r="N557" s="74"/>
      <c r="O557" s="86"/>
      <c r="P557" s="86"/>
      <c r="Q557" s="86"/>
      <c r="R557" s="86"/>
      <c r="S557" s="85"/>
      <c r="T557" s="74"/>
      <c r="U557" s="82"/>
      <c r="V557" s="74"/>
      <c r="W557" s="74"/>
      <c r="X557" s="15"/>
      <c r="Y557" s="15"/>
      <c r="Z557" s="15"/>
      <c r="AA557" s="15"/>
      <c r="AB557" s="85"/>
      <c r="AC557" s="87"/>
      <c r="AD557" s="88"/>
      <c r="AE557" s="88"/>
      <c r="AF557" s="88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  <c r="AS557" s="6"/>
      <c r="AT557" s="6"/>
      <c r="AU557" s="6"/>
    </row>
    <row r="558" spans="1:47" ht="18" customHeight="1" x14ac:dyDescent="0.2">
      <c r="A558" s="15"/>
      <c r="B558" s="15"/>
      <c r="C558" s="15"/>
      <c r="D558" s="81"/>
      <c r="E558" s="81"/>
      <c r="F558" s="66"/>
      <c r="G558" s="82"/>
      <c r="H558" s="74"/>
      <c r="I558" s="83"/>
      <c r="J558" s="83"/>
      <c r="K558" s="83"/>
      <c r="L558" s="83"/>
      <c r="M558" s="85"/>
      <c r="N558" s="74"/>
      <c r="O558" s="86"/>
      <c r="P558" s="86"/>
      <c r="Q558" s="86"/>
      <c r="R558" s="86"/>
      <c r="S558" s="85"/>
      <c r="T558" s="74"/>
      <c r="U558" s="82"/>
      <c r="V558" s="74"/>
      <c r="W558" s="74"/>
      <c r="X558" s="15"/>
      <c r="Y558" s="15"/>
      <c r="Z558" s="15"/>
      <c r="AA558" s="15"/>
      <c r="AB558" s="85"/>
      <c r="AC558" s="87"/>
      <c r="AD558" s="88"/>
      <c r="AE558" s="88"/>
      <c r="AF558" s="88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  <c r="AS558" s="6"/>
      <c r="AT558" s="6"/>
      <c r="AU558" s="6"/>
    </row>
    <row r="559" spans="1:47" ht="18" customHeight="1" x14ac:dyDescent="0.2">
      <c r="A559" s="15"/>
      <c r="B559" s="15"/>
      <c r="C559" s="15"/>
      <c r="D559" s="81"/>
      <c r="E559" s="81"/>
      <c r="F559" s="66"/>
      <c r="G559" s="82"/>
      <c r="H559" s="74"/>
      <c r="I559" s="83"/>
      <c r="J559" s="83"/>
      <c r="K559" s="83"/>
      <c r="L559" s="83"/>
      <c r="M559" s="85"/>
      <c r="N559" s="74"/>
      <c r="O559" s="86"/>
      <c r="P559" s="86"/>
      <c r="Q559" s="86"/>
      <c r="R559" s="86"/>
      <c r="S559" s="85"/>
      <c r="T559" s="74"/>
      <c r="U559" s="82"/>
      <c r="V559" s="74"/>
      <c r="W559" s="74"/>
      <c r="X559" s="15"/>
      <c r="Y559" s="15"/>
      <c r="Z559" s="15"/>
      <c r="AA559" s="15"/>
      <c r="AB559" s="85"/>
      <c r="AC559" s="87"/>
      <c r="AD559" s="88"/>
      <c r="AE559" s="88"/>
      <c r="AF559" s="88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  <c r="AS559" s="6"/>
      <c r="AT559" s="6"/>
      <c r="AU559" s="6"/>
    </row>
    <row r="560" spans="1:47" ht="18" customHeight="1" x14ac:dyDescent="0.2">
      <c r="A560" s="15"/>
      <c r="B560" s="15"/>
      <c r="C560" s="15"/>
      <c r="D560" s="81"/>
      <c r="E560" s="81"/>
      <c r="F560" s="66"/>
      <c r="G560" s="82"/>
      <c r="H560" s="74"/>
      <c r="I560" s="83"/>
      <c r="J560" s="83"/>
      <c r="K560" s="83"/>
      <c r="L560" s="83"/>
      <c r="M560" s="85"/>
      <c r="N560" s="74"/>
      <c r="O560" s="86"/>
      <c r="P560" s="86"/>
      <c r="Q560" s="86"/>
      <c r="R560" s="86"/>
      <c r="S560" s="85"/>
      <c r="T560" s="74"/>
      <c r="U560" s="82"/>
      <c r="V560" s="74"/>
      <c r="W560" s="74"/>
      <c r="X560" s="15"/>
      <c r="Y560" s="15"/>
      <c r="Z560" s="15"/>
      <c r="AA560" s="15"/>
      <c r="AB560" s="85"/>
      <c r="AC560" s="87"/>
      <c r="AD560" s="88"/>
      <c r="AE560" s="88"/>
      <c r="AF560" s="88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  <c r="AS560" s="6"/>
      <c r="AT560" s="6"/>
      <c r="AU560" s="6"/>
    </row>
    <row r="561" spans="1:47" ht="18" customHeight="1" x14ac:dyDescent="0.2">
      <c r="A561" s="15"/>
      <c r="B561" s="15"/>
      <c r="C561" s="15"/>
      <c r="D561" s="81"/>
      <c r="E561" s="81"/>
      <c r="F561" s="66"/>
      <c r="G561" s="82"/>
      <c r="H561" s="74"/>
      <c r="I561" s="83"/>
      <c r="J561" s="83"/>
      <c r="K561" s="83"/>
      <c r="L561" s="83"/>
      <c r="M561" s="85"/>
      <c r="N561" s="74"/>
      <c r="O561" s="86"/>
      <c r="P561" s="86"/>
      <c r="Q561" s="86"/>
      <c r="R561" s="86"/>
      <c r="S561" s="85"/>
      <c r="T561" s="74"/>
      <c r="U561" s="82"/>
      <c r="V561" s="74"/>
      <c r="W561" s="74"/>
      <c r="X561" s="15"/>
      <c r="Y561" s="15"/>
      <c r="Z561" s="15"/>
      <c r="AA561" s="15"/>
      <c r="AB561" s="85"/>
      <c r="AC561" s="87"/>
      <c r="AD561" s="88"/>
      <c r="AE561" s="88"/>
      <c r="AF561" s="88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  <c r="AS561" s="6"/>
      <c r="AT561" s="6"/>
      <c r="AU561" s="6"/>
    </row>
    <row r="562" spans="1:47" ht="18" customHeight="1" x14ac:dyDescent="0.2">
      <c r="A562" s="15"/>
      <c r="B562" s="15"/>
      <c r="C562" s="15"/>
      <c r="D562" s="81"/>
      <c r="E562" s="81"/>
      <c r="F562" s="66"/>
      <c r="G562" s="82"/>
      <c r="H562" s="74"/>
      <c r="I562" s="83"/>
      <c r="J562" s="83"/>
      <c r="K562" s="83"/>
      <c r="L562" s="83"/>
      <c r="M562" s="85"/>
      <c r="N562" s="74"/>
      <c r="O562" s="86"/>
      <c r="P562" s="86"/>
      <c r="Q562" s="86"/>
      <c r="R562" s="86"/>
      <c r="S562" s="85"/>
      <c r="T562" s="74"/>
      <c r="U562" s="82"/>
      <c r="V562" s="74"/>
      <c r="W562" s="74"/>
      <c r="X562" s="15"/>
      <c r="Y562" s="15"/>
      <c r="Z562" s="15"/>
      <c r="AA562" s="15"/>
      <c r="AB562" s="85"/>
      <c r="AC562" s="87"/>
      <c r="AD562" s="88"/>
      <c r="AE562" s="88"/>
      <c r="AF562" s="88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  <c r="AS562" s="6"/>
      <c r="AT562" s="6"/>
      <c r="AU562" s="6"/>
    </row>
    <row r="563" spans="1:47" ht="18" customHeight="1" x14ac:dyDescent="0.2">
      <c r="A563" s="15"/>
      <c r="B563" s="15"/>
      <c r="C563" s="15"/>
      <c r="D563" s="81"/>
      <c r="E563" s="81"/>
      <c r="F563" s="66"/>
      <c r="G563" s="82"/>
      <c r="H563" s="74"/>
      <c r="I563" s="83"/>
      <c r="J563" s="83"/>
      <c r="K563" s="83"/>
      <c r="L563" s="83"/>
      <c r="M563" s="85"/>
      <c r="N563" s="74"/>
      <c r="O563" s="86"/>
      <c r="P563" s="86"/>
      <c r="Q563" s="86"/>
      <c r="R563" s="86"/>
      <c r="S563" s="85"/>
      <c r="T563" s="74"/>
      <c r="U563" s="82"/>
      <c r="V563" s="74"/>
      <c r="W563" s="74"/>
      <c r="X563" s="15"/>
      <c r="Y563" s="15"/>
      <c r="Z563" s="15"/>
      <c r="AA563" s="15"/>
      <c r="AB563" s="85"/>
      <c r="AC563" s="87"/>
      <c r="AD563" s="88"/>
      <c r="AE563" s="88"/>
      <c r="AF563" s="88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  <c r="AS563" s="6"/>
      <c r="AT563" s="6"/>
      <c r="AU563" s="6"/>
    </row>
    <row r="564" spans="1:47" ht="18" customHeight="1" x14ac:dyDescent="0.2">
      <c r="A564" s="15"/>
      <c r="B564" s="15"/>
      <c r="C564" s="15"/>
      <c r="D564" s="81"/>
      <c r="E564" s="81"/>
      <c r="F564" s="66"/>
      <c r="G564" s="82"/>
      <c r="H564" s="74"/>
      <c r="I564" s="83"/>
      <c r="J564" s="83"/>
      <c r="K564" s="83"/>
      <c r="L564" s="83"/>
      <c r="M564" s="85"/>
      <c r="N564" s="74"/>
      <c r="O564" s="86"/>
      <c r="P564" s="86"/>
      <c r="Q564" s="86"/>
      <c r="R564" s="86"/>
      <c r="S564" s="85"/>
      <c r="T564" s="74"/>
      <c r="U564" s="82"/>
      <c r="V564" s="74"/>
      <c r="W564" s="74"/>
      <c r="X564" s="15"/>
      <c r="Y564" s="15"/>
      <c r="Z564" s="15"/>
      <c r="AA564" s="15"/>
      <c r="AB564" s="85"/>
      <c r="AC564" s="87"/>
      <c r="AD564" s="88"/>
      <c r="AE564" s="88"/>
      <c r="AF564" s="88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  <c r="AS564" s="6"/>
      <c r="AT564" s="6"/>
      <c r="AU564" s="6"/>
    </row>
    <row r="565" spans="1:47" ht="18" customHeight="1" x14ac:dyDescent="0.2">
      <c r="A565" s="15"/>
      <c r="B565" s="15"/>
      <c r="C565" s="15"/>
      <c r="D565" s="81"/>
      <c r="E565" s="81"/>
      <c r="F565" s="66"/>
      <c r="G565" s="82"/>
      <c r="H565" s="74"/>
      <c r="I565" s="83"/>
      <c r="J565" s="83"/>
      <c r="K565" s="83"/>
      <c r="L565" s="83"/>
      <c r="M565" s="85"/>
      <c r="N565" s="74"/>
      <c r="O565" s="86"/>
      <c r="P565" s="86"/>
      <c r="Q565" s="86"/>
      <c r="R565" s="86"/>
      <c r="S565" s="85"/>
      <c r="T565" s="74"/>
      <c r="U565" s="82"/>
      <c r="V565" s="74"/>
      <c r="W565" s="74"/>
      <c r="X565" s="15"/>
      <c r="Y565" s="15"/>
      <c r="Z565" s="15"/>
      <c r="AA565" s="15"/>
      <c r="AB565" s="85"/>
      <c r="AC565" s="87"/>
      <c r="AD565" s="88"/>
      <c r="AE565" s="88"/>
      <c r="AF565" s="88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  <c r="AS565" s="6"/>
      <c r="AT565" s="6"/>
      <c r="AU565" s="6"/>
    </row>
    <row r="566" spans="1:47" ht="18" customHeight="1" x14ac:dyDescent="0.2">
      <c r="A566" s="15"/>
      <c r="B566" s="15"/>
      <c r="C566" s="15"/>
      <c r="D566" s="81"/>
      <c r="E566" s="81"/>
      <c r="F566" s="66"/>
      <c r="G566" s="82"/>
      <c r="H566" s="74"/>
      <c r="I566" s="83"/>
      <c r="J566" s="83"/>
      <c r="K566" s="83"/>
      <c r="L566" s="83"/>
      <c r="M566" s="85"/>
      <c r="N566" s="74"/>
      <c r="O566" s="86"/>
      <c r="P566" s="86"/>
      <c r="Q566" s="86"/>
      <c r="R566" s="86"/>
      <c r="S566" s="85"/>
      <c r="T566" s="74"/>
      <c r="U566" s="82"/>
      <c r="V566" s="74"/>
      <c r="W566" s="74"/>
      <c r="X566" s="15"/>
      <c r="Y566" s="15"/>
      <c r="Z566" s="15"/>
      <c r="AA566" s="15"/>
      <c r="AB566" s="85"/>
      <c r="AC566" s="87"/>
      <c r="AD566" s="88"/>
      <c r="AE566" s="88"/>
      <c r="AF566" s="88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  <c r="AS566" s="6"/>
      <c r="AT566" s="6"/>
      <c r="AU566" s="6"/>
    </row>
    <row r="567" spans="1:47" ht="18" customHeight="1" x14ac:dyDescent="0.2">
      <c r="A567" s="15"/>
      <c r="B567" s="15"/>
      <c r="C567" s="15"/>
      <c r="D567" s="81"/>
      <c r="E567" s="81"/>
      <c r="F567" s="66"/>
      <c r="G567" s="82"/>
      <c r="H567" s="74"/>
      <c r="I567" s="83"/>
      <c r="J567" s="83"/>
      <c r="K567" s="83"/>
      <c r="L567" s="83"/>
      <c r="M567" s="85"/>
      <c r="N567" s="74"/>
      <c r="O567" s="86"/>
      <c r="P567" s="86"/>
      <c r="Q567" s="86"/>
      <c r="R567" s="86"/>
      <c r="S567" s="85"/>
      <c r="T567" s="74"/>
      <c r="U567" s="82"/>
      <c r="V567" s="74"/>
      <c r="W567" s="74"/>
      <c r="X567" s="15"/>
      <c r="Y567" s="15"/>
      <c r="Z567" s="15"/>
      <c r="AA567" s="15"/>
      <c r="AB567" s="85"/>
      <c r="AC567" s="87"/>
      <c r="AD567" s="88"/>
      <c r="AE567" s="88"/>
      <c r="AF567" s="88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  <c r="AS567" s="6"/>
      <c r="AT567" s="6"/>
      <c r="AU567" s="6"/>
    </row>
    <row r="568" spans="1:47" ht="18" customHeight="1" x14ac:dyDescent="0.2">
      <c r="A568" s="15"/>
      <c r="B568" s="15"/>
      <c r="C568" s="15"/>
      <c r="D568" s="81"/>
      <c r="E568" s="81"/>
      <c r="F568" s="66"/>
      <c r="G568" s="82"/>
      <c r="H568" s="74"/>
      <c r="I568" s="83"/>
      <c r="J568" s="83"/>
      <c r="K568" s="83"/>
      <c r="L568" s="83"/>
      <c r="M568" s="85"/>
      <c r="N568" s="74"/>
      <c r="O568" s="86"/>
      <c r="P568" s="86"/>
      <c r="Q568" s="86"/>
      <c r="R568" s="86"/>
      <c r="S568" s="85"/>
      <c r="T568" s="74"/>
      <c r="U568" s="82"/>
      <c r="V568" s="74"/>
      <c r="W568" s="74"/>
      <c r="X568" s="15"/>
      <c r="Y568" s="15"/>
      <c r="Z568" s="15"/>
      <c r="AA568" s="15"/>
      <c r="AB568" s="85"/>
      <c r="AC568" s="87"/>
      <c r="AD568" s="88"/>
      <c r="AE568" s="88"/>
      <c r="AF568" s="88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  <c r="AS568" s="6"/>
      <c r="AT568" s="6"/>
      <c r="AU568" s="6"/>
    </row>
    <row r="569" spans="1:47" ht="18" customHeight="1" x14ac:dyDescent="0.2">
      <c r="A569" s="15"/>
      <c r="B569" s="15"/>
      <c r="C569" s="15"/>
      <c r="D569" s="81"/>
      <c r="E569" s="81"/>
      <c r="F569" s="66"/>
      <c r="G569" s="82"/>
      <c r="H569" s="74"/>
      <c r="I569" s="83"/>
      <c r="J569" s="83"/>
      <c r="K569" s="83"/>
      <c r="L569" s="83"/>
      <c r="M569" s="85"/>
      <c r="N569" s="74"/>
      <c r="O569" s="86"/>
      <c r="P569" s="86"/>
      <c r="Q569" s="86"/>
      <c r="R569" s="86"/>
      <c r="S569" s="85"/>
      <c r="T569" s="74"/>
      <c r="U569" s="82"/>
      <c r="V569" s="74"/>
      <c r="W569" s="74"/>
      <c r="X569" s="15"/>
      <c r="Y569" s="15"/>
      <c r="Z569" s="15"/>
      <c r="AA569" s="15"/>
      <c r="AB569" s="85"/>
      <c r="AC569" s="87"/>
      <c r="AD569" s="88"/>
      <c r="AE569" s="88"/>
      <c r="AF569" s="88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  <c r="AS569" s="6"/>
      <c r="AT569" s="6"/>
      <c r="AU569" s="6"/>
    </row>
    <row r="570" spans="1:47" ht="18" customHeight="1" x14ac:dyDescent="0.2">
      <c r="A570" s="15"/>
      <c r="B570" s="15"/>
      <c r="C570" s="15"/>
      <c r="D570" s="81"/>
      <c r="E570" s="81"/>
      <c r="F570" s="66"/>
      <c r="G570" s="82"/>
      <c r="H570" s="74"/>
      <c r="I570" s="83"/>
      <c r="J570" s="83"/>
      <c r="K570" s="83"/>
      <c r="L570" s="83"/>
      <c r="M570" s="85"/>
      <c r="N570" s="74"/>
      <c r="O570" s="86"/>
      <c r="P570" s="86"/>
      <c r="Q570" s="86"/>
      <c r="R570" s="86"/>
      <c r="S570" s="85"/>
      <c r="T570" s="74"/>
      <c r="U570" s="82"/>
      <c r="V570" s="74"/>
      <c r="W570" s="74"/>
      <c r="X570" s="15"/>
      <c r="Y570" s="15"/>
      <c r="Z570" s="15"/>
      <c r="AA570" s="15"/>
      <c r="AB570" s="85"/>
      <c r="AC570" s="87"/>
      <c r="AD570" s="88"/>
      <c r="AE570" s="88"/>
      <c r="AF570" s="88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  <c r="AS570" s="6"/>
      <c r="AT570" s="6"/>
      <c r="AU570" s="6"/>
    </row>
    <row r="571" spans="1:47" ht="18" customHeight="1" x14ac:dyDescent="0.2">
      <c r="A571" s="15"/>
      <c r="B571" s="15"/>
      <c r="C571" s="15"/>
      <c r="D571" s="81"/>
      <c r="E571" s="81"/>
      <c r="F571" s="66"/>
      <c r="G571" s="82"/>
      <c r="H571" s="74"/>
      <c r="I571" s="83"/>
      <c r="J571" s="83"/>
      <c r="K571" s="83"/>
      <c r="L571" s="83"/>
      <c r="M571" s="85"/>
      <c r="N571" s="74"/>
      <c r="O571" s="86"/>
      <c r="P571" s="86"/>
      <c r="Q571" s="86"/>
      <c r="R571" s="86"/>
      <c r="S571" s="85"/>
      <c r="T571" s="74"/>
      <c r="U571" s="82"/>
      <c r="V571" s="74"/>
      <c r="W571" s="74"/>
      <c r="X571" s="15"/>
      <c r="Y571" s="15"/>
      <c r="Z571" s="15"/>
      <c r="AA571" s="15"/>
      <c r="AB571" s="85"/>
      <c r="AC571" s="87"/>
      <c r="AD571" s="88"/>
      <c r="AE571" s="88"/>
      <c r="AF571" s="88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  <c r="AS571" s="6"/>
      <c r="AT571" s="6"/>
      <c r="AU571" s="6"/>
    </row>
    <row r="572" spans="1:47" ht="18" customHeight="1" x14ac:dyDescent="0.2">
      <c r="A572" s="15"/>
      <c r="B572" s="15"/>
      <c r="C572" s="15"/>
      <c r="D572" s="81"/>
      <c r="E572" s="81"/>
      <c r="F572" s="66"/>
      <c r="G572" s="82"/>
      <c r="H572" s="74"/>
      <c r="I572" s="83"/>
      <c r="J572" s="83"/>
      <c r="K572" s="83"/>
      <c r="L572" s="83"/>
      <c r="M572" s="85"/>
      <c r="N572" s="74"/>
      <c r="O572" s="86"/>
      <c r="P572" s="86"/>
      <c r="Q572" s="86"/>
      <c r="R572" s="86"/>
      <c r="S572" s="85"/>
      <c r="T572" s="74"/>
      <c r="U572" s="82"/>
      <c r="V572" s="74"/>
      <c r="W572" s="74"/>
      <c r="X572" s="15"/>
      <c r="Y572" s="15"/>
      <c r="Z572" s="15"/>
      <c r="AA572" s="15"/>
      <c r="AB572" s="85"/>
      <c r="AC572" s="87"/>
      <c r="AD572" s="88"/>
      <c r="AE572" s="88"/>
      <c r="AF572" s="88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  <c r="AS572" s="6"/>
      <c r="AT572" s="6"/>
      <c r="AU572" s="6"/>
    </row>
    <row r="573" spans="1:47" ht="18" customHeight="1" x14ac:dyDescent="0.2">
      <c r="A573" s="15"/>
      <c r="B573" s="15"/>
      <c r="C573" s="15"/>
      <c r="D573" s="81"/>
      <c r="E573" s="81"/>
      <c r="F573" s="66"/>
      <c r="G573" s="82"/>
      <c r="H573" s="74"/>
      <c r="I573" s="83"/>
      <c r="J573" s="83"/>
      <c r="K573" s="83"/>
      <c r="L573" s="83"/>
      <c r="M573" s="85"/>
      <c r="N573" s="74"/>
      <c r="O573" s="86"/>
      <c r="P573" s="86"/>
      <c r="Q573" s="86"/>
      <c r="R573" s="86"/>
      <c r="S573" s="85"/>
      <c r="T573" s="74"/>
      <c r="U573" s="82"/>
      <c r="V573" s="74"/>
      <c r="W573" s="74"/>
      <c r="X573" s="15"/>
      <c r="Y573" s="15"/>
      <c r="Z573" s="15"/>
      <c r="AA573" s="15"/>
      <c r="AB573" s="85"/>
      <c r="AC573" s="87"/>
      <c r="AD573" s="88"/>
      <c r="AE573" s="88"/>
      <c r="AF573" s="88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  <c r="AS573" s="6"/>
      <c r="AT573" s="6"/>
      <c r="AU573" s="6"/>
    </row>
    <row r="574" spans="1:47" ht="18" customHeight="1" x14ac:dyDescent="0.2">
      <c r="A574" s="15"/>
      <c r="B574" s="15"/>
      <c r="C574" s="15"/>
      <c r="D574" s="81"/>
      <c r="E574" s="81"/>
      <c r="F574" s="66"/>
      <c r="G574" s="82"/>
      <c r="H574" s="74"/>
      <c r="I574" s="83"/>
      <c r="J574" s="83"/>
      <c r="K574" s="83"/>
      <c r="L574" s="83"/>
      <c r="M574" s="85"/>
      <c r="N574" s="74"/>
      <c r="O574" s="86"/>
      <c r="P574" s="86"/>
      <c r="Q574" s="86"/>
      <c r="R574" s="86"/>
      <c r="S574" s="85"/>
      <c r="T574" s="74"/>
      <c r="U574" s="82"/>
      <c r="V574" s="74"/>
      <c r="W574" s="74"/>
      <c r="X574" s="15"/>
      <c r="Y574" s="15"/>
      <c r="Z574" s="15"/>
      <c r="AA574" s="15"/>
      <c r="AB574" s="85"/>
      <c r="AC574" s="87"/>
      <c r="AD574" s="88"/>
      <c r="AE574" s="88"/>
      <c r="AF574" s="88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  <c r="AS574" s="6"/>
      <c r="AT574" s="6"/>
      <c r="AU574" s="6"/>
    </row>
    <row r="575" spans="1:47" ht="18" customHeight="1" x14ac:dyDescent="0.2">
      <c r="A575" s="15"/>
      <c r="B575" s="15"/>
      <c r="C575" s="15"/>
      <c r="D575" s="81"/>
      <c r="E575" s="81"/>
      <c r="F575" s="66"/>
      <c r="G575" s="82"/>
      <c r="H575" s="74"/>
      <c r="I575" s="83"/>
      <c r="J575" s="83"/>
      <c r="K575" s="83"/>
      <c r="L575" s="83"/>
      <c r="M575" s="85"/>
      <c r="N575" s="74"/>
      <c r="O575" s="86"/>
      <c r="P575" s="86"/>
      <c r="Q575" s="86"/>
      <c r="R575" s="86"/>
      <c r="S575" s="85"/>
      <c r="T575" s="74"/>
      <c r="U575" s="82"/>
      <c r="V575" s="74"/>
      <c r="W575" s="74"/>
      <c r="X575" s="15"/>
      <c r="Y575" s="15"/>
      <c r="Z575" s="15"/>
      <c r="AA575" s="15"/>
      <c r="AB575" s="85"/>
      <c r="AC575" s="87"/>
      <c r="AD575" s="88"/>
      <c r="AE575" s="88"/>
      <c r="AF575" s="88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  <c r="AS575" s="6"/>
      <c r="AT575" s="6"/>
      <c r="AU575" s="6"/>
    </row>
    <row r="576" spans="1:47" ht="18" customHeight="1" x14ac:dyDescent="0.2">
      <c r="A576" s="15"/>
      <c r="B576" s="15"/>
      <c r="C576" s="15"/>
      <c r="D576" s="81"/>
      <c r="E576" s="81"/>
      <c r="F576" s="66"/>
      <c r="G576" s="82"/>
      <c r="H576" s="74"/>
      <c r="I576" s="83"/>
      <c r="J576" s="83"/>
      <c r="K576" s="83"/>
      <c r="L576" s="83"/>
      <c r="M576" s="85"/>
      <c r="N576" s="74"/>
      <c r="O576" s="86"/>
      <c r="P576" s="86"/>
      <c r="Q576" s="86"/>
      <c r="R576" s="86"/>
      <c r="S576" s="85"/>
      <c r="T576" s="74"/>
      <c r="U576" s="82"/>
      <c r="V576" s="74"/>
      <c r="W576" s="74"/>
      <c r="X576" s="15"/>
      <c r="Y576" s="15"/>
      <c r="Z576" s="15"/>
      <c r="AA576" s="15"/>
      <c r="AB576" s="85"/>
      <c r="AC576" s="87"/>
      <c r="AD576" s="88"/>
      <c r="AE576" s="88"/>
      <c r="AF576" s="88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  <c r="AS576" s="6"/>
      <c r="AT576" s="6"/>
      <c r="AU576" s="6"/>
    </row>
    <row r="577" spans="1:47" ht="18" customHeight="1" x14ac:dyDescent="0.2">
      <c r="A577" s="15"/>
      <c r="B577" s="15"/>
      <c r="C577" s="15"/>
      <c r="D577" s="81"/>
      <c r="E577" s="81"/>
      <c r="F577" s="66"/>
      <c r="G577" s="82"/>
      <c r="H577" s="74"/>
      <c r="I577" s="83"/>
      <c r="J577" s="83"/>
      <c r="K577" s="83"/>
      <c r="L577" s="83"/>
      <c r="M577" s="85"/>
      <c r="N577" s="74"/>
      <c r="O577" s="86"/>
      <c r="P577" s="86"/>
      <c r="Q577" s="86"/>
      <c r="R577" s="86"/>
      <c r="S577" s="85"/>
      <c r="T577" s="74"/>
      <c r="U577" s="82"/>
      <c r="V577" s="74"/>
      <c r="W577" s="74"/>
      <c r="X577" s="15"/>
      <c r="Y577" s="15"/>
      <c r="Z577" s="15"/>
      <c r="AA577" s="15"/>
      <c r="AB577" s="85"/>
      <c r="AC577" s="87"/>
      <c r="AD577" s="88"/>
      <c r="AE577" s="88"/>
      <c r="AF577" s="88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  <c r="AS577" s="6"/>
      <c r="AT577" s="6"/>
      <c r="AU577" s="6"/>
    </row>
    <row r="578" spans="1:47" ht="18" customHeight="1" x14ac:dyDescent="0.2">
      <c r="A578" s="15"/>
      <c r="B578" s="15"/>
      <c r="C578" s="15"/>
      <c r="D578" s="81"/>
      <c r="E578" s="81"/>
      <c r="F578" s="66"/>
      <c r="G578" s="82"/>
      <c r="H578" s="74"/>
      <c r="I578" s="83"/>
      <c r="J578" s="83"/>
      <c r="K578" s="83"/>
      <c r="L578" s="83"/>
      <c r="M578" s="85"/>
      <c r="N578" s="74"/>
      <c r="O578" s="86"/>
      <c r="P578" s="86"/>
      <c r="Q578" s="86"/>
      <c r="R578" s="86"/>
      <c r="S578" s="85"/>
      <c r="T578" s="74"/>
      <c r="U578" s="82"/>
      <c r="V578" s="74"/>
      <c r="W578" s="74"/>
      <c r="X578" s="15"/>
      <c r="Y578" s="15"/>
      <c r="Z578" s="15"/>
      <c r="AA578" s="15"/>
      <c r="AB578" s="85"/>
      <c r="AC578" s="87"/>
      <c r="AD578" s="88"/>
      <c r="AE578" s="88"/>
      <c r="AF578" s="88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  <c r="AS578" s="6"/>
      <c r="AT578" s="6"/>
      <c r="AU578" s="6"/>
    </row>
    <row r="579" spans="1:47" ht="18" customHeight="1" x14ac:dyDescent="0.2">
      <c r="A579" s="15"/>
      <c r="B579" s="15"/>
      <c r="C579" s="15"/>
      <c r="D579" s="81"/>
      <c r="E579" s="81"/>
      <c r="F579" s="66"/>
      <c r="G579" s="82"/>
      <c r="H579" s="74"/>
      <c r="I579" s="83"/>
      <c r="J579" s="83"/>
      <c r="K579" s="83"/>
      <c r="L579" s="83"/>
      <c r="M579" s="85"/>
      <c r="N579" s="74"/>
      <c r="O579" s="86"/>
      <c r="P579" s="86"/>
      <c r="Q579" s="86"/>
      <c r="R579" s="86"/>
      <c r="S579" s="85"/>
      <c r="T579" s="74"/>
      <c r="U579" s="82"/>
      <c r="V579" s="74"/>
      <c r="W579" s="74"/>
      <c r="X579" s="15"/>
      <c r="Y579" s="15"/>
      <c r="Z579" s="15"/>
      <c r="AA579" s="15"/>
      <c r="AB579" s="85"/>
      <c r="AC579" s="87"/>
      <c r="AD579" s="88"/>
      <c r="AE579" s="88"/>
      <c r="AF579" s="88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  <c r="AS579" s="6"/>
      <c r="AT579" s="6"/>
      <c r="AU579" s="6"/>
    </row>
    <row r="580" spans="1:47" ht="18" customHeight="1" x14ac:dyDescent="0.2">
      <c r="A580" s="15"/>
      <c r="B580" s="15"/>
      <c r="C580" s="15"/>
      <c r="D580" s="81"/>
      <c r="E580" s="81"/>
      <c r="F580" s="66"/>
      <c r="G580" s="82"/>
      <c r="H580" s="74"/>
      <c r="I580" s="83"/>
      <c r="J580" s="83"/>
      <c r="K580" s="83"/>
      <c r="L580" s="83"/>
      <c r="M580" s="85"/>
      <c r="N580" s="74"/>
      <c r="O580" s="86"/>
      <c r="P580" s="86"/>
      <c r="Q580" s="86"/>
      <c r="R580" s="86"/>
      <c r="S580" s="85"/>
      <c r="T580" s="74"/>
      <c r="U580" s="82"/>
      <c r="V580" s="74"/>
      <c r="W580" s="74"/>
      <c r="X580" s="15"/>
      <c r="Y580" s="15"/>
      <c r="Z580" s="15"/>
      <c r="AA580" s="15"/>
      <c r="AB580" s="85"/>
      <c r="AC580" s="87"/>
      <c r="AD580" s="88"/>
      <c r="AE580" s="88"/>
      <c r="AF580" s="88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  <c r="AS580" s="6"/>
      <c r="AT580" s="6"/>
      <c r="AU580" s="6"/>
    </row>
    <row r="581" spans="1:47" ht="18" customHeight="1" x14ac:dyDescent="0.2">
      <c r="A581" s="15"/>
      <c r="B581" s="15"/>
      <c r="C581" s="15"/>
      <c r="D581" s="81"/>
      <c r="E581" s="81"/>
      <c r="F581" s="66"/>
      <c r="G581" s="82"/>
      <c r="H581" s="74"/>
      <c r="I581" s="83"/>
      <c r="J581" s="83"/>
      <c r="K581" s="83"/>
      <c r="L581" s="83"/>
      <c r="M581" s="85"/>
      <c r="N581" s="74"/>
      <c r="O581" s="86"/>
      <c r="P581" s="86"/>
      <c r="Q581" s="86"/>
      <c r="R581" s="86"/>
      <c r="S581" s="85"/>
      <c r="T581" s="74"/>
      <c r="U581" s="82"/>
      <c r="V581" s="74"/>
      <c r="W581" s="74"/>
      <c r="X581" s="15"/>
      <c r="Y581" s="15"/>
      <c r="Z581" s="15"/>
      <c r="AA581" s="15"/>
      <c r="AB581" s="85"/>
      <c r="AC581" s="87"/>
      <c r="AD581" s="88"/>
      <c r="AE581" s="88"/>
      <c r="AF581" s="88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  <c r="AS581" s="6"/>
      <c r="AT581" s="6"/>
      <c r="AU581" s="6"/>
    </row>
    <row r="582" spans="1:47" ht="18" customHeight="1" x14ac:dyDescent="0.2">
      <c r="A582" s="15"/>
      <c r="B582" s="15"/>
      <c r="C582" s="15"/>
      <c r="D582" s="81"/>
      <c r="E582" s="81"/>
      <c r="F582" s="66"/>
      <c r="G582" s="82"/>
      <c r="H582" s="74"/>
      <c r="I582" s="83"/>
      <c r="J582" s="83"/>
      <c r="K582" s="83"/>
      <c r="L582" s="83"/>
      <c r="M582" s="85"/>
      <c r="N582" s="74"/>
      <c r="O582" s="86"/>
      <c r="P582" s="86"/>
      <c r="Q582" s="86"/>
      <c r="R582" s="86"/>
      <c r="S582" s="85"/>
      <c r="T582" s="74"/>
      <c r="U582" s="82"/>
      <c r="V582" s="74"/>
      <c r="W582" s="74"/>
      <c r="X582" s="15"/>
      <c r="Y582" s="15"/>
      <c r="Z582" s="15"/>
      <c r="AA582" s="15"/>
      <c r="AB582" s="85"/>
      <c r="AC582" s="87"/>
      <c r="AD582" s="88"/>
      <c r="AE582" s="88"/>
      <c r="AF582" s="88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  <c r="AS582" s="6"/>
      <c r="AT582" s="6"/>
      <c r="AU582" s="6"/>
    </row>
    <row r="583" spans="1:47" ht="18" customHeight="1" x14ac:dyDescent="0.2">
      <c r="A583" s="15"/>
      <c r="B583" s="15"/>
      <c r="C583" s="15"/>
      <c r="D583" s="81"/>
      <c r="E583" s="81"/>
      <c r="F583" s="66"/>
      <c r="G583" s="82"/>
      <c r="H583" s="74"/>
      <c r="I583" s="83"/>
      <c r="J583" s="83"/>
      <c r="K583" s="83"/>
      <c r="L583" s="83"/>
      <c r="M583" s="85"/>
      <c r="N583" s="74"/>
      <c r="O583" s="86"/>
      <c r="P583" s="86"/>
      <c r="Q583" s="86"/>
      <c r="R583" s="86"/>
      <c r="S583" s="85"/>
      <c r="T583" s="74"/>
      <c r="U583" s="82"/>
      <c r="V583" s="74"/>
      <c r="W583" s="74"/>
      <c r="X583" s="15"/>
      <c r="Y583" s="15"/>
      <c r="Z583" s="15"/>
      <c r="AA583" s="15"/>
      <c r="AB583" s="85"/>
      <c r="AC583" s="87"/>
      <c r="AD583" s="88"/>
      <c r="AE583" s="88"/>
      <c r="AF583" s="88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  <c r="AS583" s="6"/>
      <c r="AT583" s="6"/>
      <c r="AU583" s="6"/>
    </row>
    <row r="584" spans="1:47" ht="18" customHeight="1" x14ac:dyDescent="0.2">
      <c r="A584" s="15"/>
      <c r="B584" s="15"/>
      <c r="C584" s="15"/>
      <c r="D584" s="81"/>
      <c r="E584" s="81"/>
      <c r="F584" s="66"/>
      <c r="G584" s="82"/>
      <c r="H584" s="74"/>
      <c r="I584" s="83"/>
      <c r="J584" s="83"/>
      <c r="K584" s="83"/>
      <c r="L584" s="83"/>
      <c r="M584" s="85"/>
      <c r="N584" s="74"/>
      <c r="O584" s="86"/>
      <c r="P584" s="86"/>
      <c r="Q584" s="86"/>
      <c r="R584" s="86"/>
      <c r="S584" s="85"/>
      <c r="T584" s="74"/>
      <c r="U584" s="82"/>
      <c r="V584" s="74"/>
      <c r="W584" s="74"/>
      <c r="X584" s="15"/>
      <c r="Y584" s="15"/>
      <c r="Z584" s="15"/>
      <c r="AA584" s="15"/>
      <c r="AB584" s="85"/>
      <c r="AC584" s="87"/>
      <c r="AD584" s="88"/>
      <c r="AE584" s="88"/>
      <c r="AF584" s="88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  <c r="AS584" s="6"/>
      <c r="AT584" s="6"/>
      <c r="AU584" s="6"/>
    </row>
    <row r="585" spans="1:47" ht="18" customHeight="1" x14ac:dyDescent="0.2">
      <c r="A585" s="15"/>
      <c r="B585" s="15"/>
      <c r="C585" s="15"/>
      <c r="D585" s="81"/>
      <c r="E585" s="81"/>
      <c r="F585" s="66"/>
      <c r="G585" s="82"/>
      <c r="H585" s="74"/>
      <c r="I585" s="83"/>
      <c r="J585" s="83"/>
      <c r="K585" s="83"/>
      <c r="L585" s="83"/>
      <c r="M585" s="85"/>
      <c r="N585" s="74"/>
      <c r="O585" s="86"/>
      <c r="P585" s="86"/>
      <c r="Q585" s="86"/>
      <c r="R585" s="86"/>
      <c r="S585" s="85"/>
      <c r="T585" s="74"/>
      <c r="U585" s="82"/>
      <c r="V585" s="74"/>
      <c r="W585" s="74"/>
      <c r="X585" s="15"/>
      <c r="Y585" s="15"/>
      <c r="Z585" s="15"/>
      <c r="AA585" s="15"/>
      <c r="AB585" s="85"/>
      <c r="AC585" s="87"/>
      <c r="AD585" s="88"/>
      <c r="AE585" s="88"/>
      <c r="AF585" s="88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  <c r="AS585" s="6"/>
      <c r="AT585" s="6"/>
      <c r="AU585" s="6"/>
    </row>
    <row r="586" spans="1:47" ht="18" customHeight="1" x14ac:dyDescent="0.2">
      <c r="A586" s="15"/>
      <c r="B586" s="15"/>
      <c r="C586" s="15"/>
      <c r="D586" s="81"/>
      <c r="E586" s="81"/>
      <c r="F586" s="66"/>
      <c r="G586" s="82"/>
      <c r="H586" s="74"/>
      <c r="I586" s="83"/>
      <c r="J586" s="83"/>
      <c r="K586" s="83"/>
      <c r="L586" s="83"/>
      <c r="M586" s="85"/>
      <c r="N586" s="74"/>
      <c r="O586" s="86"/>
      <c r="P586" s="86"/>
      <c r="Q586" s="86"/>
      <c r="R586" s="86"/>
      <c r="S586" s="85"/>
      <c r="T586" s="74"/>
      <c r="U586" s="82"/>
      <c r="V586" s="74"/>
      <c r="W586" s="74"/>
      <c r="X586" s="15"/>
      <c r="Y586" s="15"/>
      <c r="Z586" s="15"/>
      <c r="AA586" s="15"/>
      <c r="AB586" s="85"/>
      <c r="AC586" s="87"/>
      <c r="AD586" s="88"/>
      <c r="AE586" s="88"/>
      <c r="AF586" s="88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  <c r="AS586" s="6"/>
      <c r="AT586" s="6"/>
      <c r="AU586" s="6"/>
    </row>
    <row r="587" spans="1:47" ht="18" customHeight="1" x14ac:dyDescent="0.2">
      <c r="A587" s="15"/>
      <c r="B587" s="15"/>
      <c r="C587" s="15"/>
      <c r="D587" s="81"/>
      <c r="E587" s="81"/>
      <c r="F587" s="66"/>
      <c r="G587" s="82"/>
      <c r="H587" s="74"/>
      <c r="I587" s="83"/>
      <c r="J587" s="83"/>
      <c r="K587" s="83"/>
      <c r="L587" s="83"/>
      <c r="M587" s="85"/>
      <c r="N587" s="74"/>
      <c r="O587" s="86"/>
      <c r="P587" s="86"/>
      <c r="Q587" s="86"/>
      <c r="R587" s="86"/>
      <c r="S587" s="85"/>
      <c r="T587" s="74"/>
      <c r="U587" s="82"/>
      <c r="V587" s="74"/>
      <c r="W587" s="74"/>
      <c r="X587" s="15"/>
      <c r="Y587" s="15"/>
      <c r="Z587" s="15"/>
      <c r="AA587" s="15"/>
      <c r="AB587" s="85"/>
      <c r="AC587" s="87"/>
      <c r="AD587" s="88"/>
      <c r="AE587" s="88"/>
      <c r="AF587" s="88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  <c r="AS587" s="6"/>
      <c r="AT587" s="6"/>
      <c r="AU587" s="6"/>
    </row>
    <row r="588" spans="1:47" ht="18" customHeight="1" x14ac:dyDescent="0.2">
      <c r="A588" s="15"/>
      <c r="B588" s="15"/>
      <c r="C588" s="15"/>
      <c r="D588" s="81"/>
      <c r="E588" s="81"/>
      <c r="F588" s="66"/>
      <c r="G588" s="82"/>
      <c r="H588" s="74"/>
      <c r="I588" s="83"/>
      <c r="J588" s="83"/>
      <c r="K588" s="83"/>
      <c r="L588" s="83"/>
      <c r="M588" s="85"/>
      <c r="N588" s="74"/>
      <c r="O588" s="86"/>
      <c r="P588" s="86"/>
      <c r="Q588" s="86"/>
      <c r="R588" s="86"/>
      <c r="S588" s="85"/>
      <c r="T588" s="74"/>
      <c r="U588" s="82"/>
      <c r="V588" s="74"/>
      <c r="W588" s="74"/>
      <c r="X588" s="15"/>
      <c r="Y588" s="15"/>
      <c r="Z588" s="15"/>
      <c r="AA588" s="15"/>
      <c r="AB588" s="85"/>
      <c r="AC588" s="87"/>
      <c r="AD588" s="88"/>
      <c r="AE588" s="88"/>
      <c r="AF588" s="88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  <c r="AS588" s="6"/>
      <c r="AT588" s="6"/>
      <c r="AU588" s="6"/>
    </row>
    <row r="589" spans="1:47" ht="18" customHeight="1" x14ac:dyDescent="0.2">
      <c r="A589" s="15"/>
      <c r="B589" s="15"/>
      <c r="C589" s="15"/>
      <c r="D589" s="81"/>
      <c r="E589" s="81"/>
      <c r="F589" s="66"/>
      <c r="G589" s="82"/>
      <c r="H589" s="74"/>
      <c r="I589" s="83"/>
      <c r="J589" s="83"/>
      <c r="K589" s="83"/>
      <c r="L589" s="83"/>
      <c r="M589" s="85"/>
      <c r="N589" s="74"/>
      <c r="O589" s="86"/>
      <c r="P589" s="86"/>
      <c r="Q589" s="86"/>
      <c r="R589" s="86"/>
      <c r="S589" s="85"/>
      <c r="T589" s="74"/>
      <c r="U589" s="82"/>
      <c r="V589" s="74"/>
      <c r="W589" s="74"/>
      <c r="X589" s="15"/>
      <c r="Y589" s="15"/>
      <c r="Z589" s="15"/>
      <c r="AA589" s="15"/>
      <c r="AB589" s="85"/>
      <c r="AC589" s="87"/>
      <c r="AD589" s="88"/>
      <c r="AE589" s="88"/>
      <c r="AF589" s="88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  <c r="AS589" s="6"/>
      <c r="AT589" s="6"/>
      <c r="AU589" s="6"/>
    </row>
    <row r="590" spans="1:47" ht="18" customHeight="1" x14ac:dyDescent="0.2">
      <c r="A590" s="15"/>
      <c r="B590" s="15"/>
      <c r="C590" s="15"/>
      <c r="D590" s="81"/>
      <c r="E590" s="81"/>
      <c r="F590" s="66"/>
      <c r="G590" s="82"/>
      <c r="H590" s="74"/>
      <c r="I590" s="83"/>
      <c r="J590" s="83"/>
      <c r="K590" s="83"/>
      <c r="L590" s="83"/>
      <c r="M590" s="85"/>
      <c r="N590" s="74"/>
      <c r="O590" s="86"/>
      <c r="P590" s="86"/>
      <c r="Q590" s="86"/>
      <c r="R590" s="86"/>
      <c r="S590" s="85"/>
      <c r="T590" s="74"/>
      <c r="U590" s="82"/>
      <c r="V590" s="74"/>
      <c r="W590" s="74"/>
      <c r="X590" s="15"/>
      <c r="Y590" s="15"/>
      <c r="Z590" s="15"/>
      <c r="AA590" s="15"/>
      <c r="AB590" s="85"/>
      <c r="AC590" s="87"/>
      <c r="AD590" s="88"/>
      <c r="AE590" s="88"/>
      <c r="AF590" s="88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  <c r="AS590" s="6"/>
      <c r="AT590" s="6"/>
      <c r="AU590" s="6"/>
    </row>
    <row r="591" spans="1:47" ht="18" customHeight="1" x14ac:dyDescent="0.2">
      <c r="A591" s="15"/>
      <c r="B591" s="15"/>
      <c r="C591" s="15"/>
      <c r="D591" s="81"/>
      <c r="E591" s="81"/>
      <c r="F591" s="66"/>
      <c r="G591" s="82"/>
      <c r="H591" s="74"/>
      <c r="I591" s="83"/>
      <c r="J591" s="83"/>
      <c r="K591" s="83"/>
      <c r="L591" s="83"/>
      <c r="M591" s="85"/>
      <c r="N591" s="74"/>
      <c r="O591" s="86"/>
      <c r="P591" s="86"/>
      <c r="Q591" s="86"/>
      <c r="R591" s="86"/>
      <c r="S591" s="85"/>
      <c r="T591" s="74"/>
      <c r="U591" s="82"/>
      <c r="V591" s="74"/>
      <c r="W591" s="74"/>
      <c r="X591" s="15"/>
      <c r="Y591" s="15"/>
      <c r="Z591" s="15"/>
      <c r="AA591" s="15"/>
      <c r="AB591" s="85"/>
      <c r="AC591" s="87"/>
      <c r="AD591" s="88"/>
      <c r="AE591" s="88"/>
      <c r="AF591" s="88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  <c r="AS591" s="6"/>
      <c r="AT591" s="6"/>
      <c r="AU591" s="6"/>
    </row>
    <row r="592" spans="1:47" ht="18" customHeight="1" x14ac:dyDescent="0.2">
      <c r="A592" s="15"/>
      <c r="B592" s="15"/>
      <c r="C592" s="15"/>
      <c r="D592" s="81"/>
      <c r="E592" s="81"/>
      <c r="F592" s="66"/>
      <c r="G592" s="82"/>
      <c r="H592" s="74"/>
      <c r="I592" s="83"/>
      <c r="J592" s="83"/>
      <c r="K592" s="83"/>
      <c r="L592" s="83"/>
      <c r="M592" s="85"/>
      <c r="N592" s="74"/>
      <c r="O592" s="86"/>
      <c r="P592" s="86"/>
      <c r="Q592" s="86"/>
      <c r="R592" s="86"/>
      <c r="S592" s="85"/>
      <c r="T592" s="74"/>
      <c r="U592" s="82"/>
      <c r="V592" s="74"/>
      <c r="W592" s="74"/>
      <c r="X592" s="15"/>
      <c r="Y592" s="15"/>
      <c r="Z592" s="15"/>
      <c r="AA592" s="15"/>
      <c r="AB592" s="85"/>
      <c r="AC592" s="87"/>
      <c r="AD592" s="88"/>
      <c r="AE592" s="88"/>
      <c r="AF592" s="88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  <c r="AS592" s="6"/>
      <c r="AT592" s="6"/>
      <c r="AU592" s="6"/>
    </row>
    <row r="593" spans="1:47" ht="18" customHeight="1" x14ac:dyDescent="0.2">
      <c r="A593" s="15"/>
      <c r="B593" s="15"/>
      <c r="C593" s="15"/>
      <c r="D593" s="81"/>
      <c r="E593" s="81"/>
      <c r="F593" s="66"/>
      <c r="G593" s="82"/>
      <c r="H593" s="74"/>
      <c r="I593" s="83"/>
      <c r="J593" s="83"/>
      <c r="K593" s="83"/>
      <c r="L593" s="83"/>
      <c r="M593" s="85"/>
      <c r="N593" s="74"/>
      <c r="O593" s="86"/>
      <c r="P593" s="86"/>
      <c r="Q593" s="86"/>
      <c r="R593" s="86"/>
      <c r="S593" s="85"/>
      <c r="T593" s="74"/>
      <c r="U593" s="82"/>
      <c r="V593" s="74"/>
      <c r="W593" s="74"/>
      <c r="X593" s="15"/>
      <c r="Y593" s="15"/>
      <c r="Z593" s="15"/>
      <c r="AA593" s="15"/>
      <c r="AB593" s="85"/>
      <c r="AC593" s="87"/>
      <c r="AD593" s="88"/>
      <c r="AE593" s="88"/>
      <c r="AF593" s="88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  <c r="AS593" s="6"/>
      <c r="AT593" s="6"/>
      <c r="AU593" s="6"/>
    </row>
    <row r="594" spans="1:47" ht="18" customHeight="1" x14ac:dyDescent="0.2">
      <c r="A594" s="15"/>
      <c r="B594" s="15"/>
      <c r="C594" s="15"/>
      <c r="D594" s="81"/>
      <c r="E594" s="81"/>
      <c r="F594" s="66"/>
      <c r="G594" s="82"/>
      <c r="H594" s="74"/>
      <c r="I594" s="83"/>
      <c r="J594" s="83"/>
      <c r="K594" s="83"/>
      <c r="L594" s="83"/>
      <c r="M594" s="85"/>
      <c r="N594" s="74"/>
      <c r="O594" s="86"/>
      <c r="P594" s="86"/>
      <c r="Q594" s="86"/>
      <c r="R594" s="86"/>
      <c r="S594" s="85"/>
      <c r="T594" s="74"/>
      <c r="U594" s="82"/>
      <c r="V594" s="74"/>
      <c r="W594" s="74"/>
      <c r="X594" s="15"/>
      <c r="Y594" s="15"/>
      <c r="Z594" s="15"/>
      <c r="AA594" s="15"/>
      <c r="AB594" s="85"/>
      <c r="AC594" s="87"/>
      <c r="AD594" s="88"/>
      <c r="AE594" s="88"/>
      <c r="AF594" s="88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  <c r="AS594" s="6"/>
      <c r="AT594" s="6"/>
      <c r="AU594" s="6"/>
    </row>
    <row r="595" spans="1:47" ht="18" customHeight="1" x14ac:dyDescent="0.2">
      <c r="A595" s="15"/>
      <c r="B595" s="15"/>
      <c r="C595" s="15"/>
      <c r="D595" s="81"/>
      <c r="E595" s="81"/>
      <c r="F595" s="66"/>
      <c r="G595" s="82"/>
      <c r="H595" s="74"/>
      <c r="I595" s="83"/>
      <c r="J595" s="83"/>
      <c r="K595" s="83"/>
      <c r="L595" s="83"/>
      <c r="M595" s="85"/>
      <c r="N595" s="74"/>
      <c r="O595" s="86"/>
      <c r="P595" s="86"/>
      <c r="Q595" s="86"/>
      <c r="R595" s="86"/>
      <c r="S595" s="85"/>
      <c r="T595" s="74"/>
      <c r="U595" s="82"/>
      <c r="V595" s="74"/>
      <c r="W595" s="74"/>
      <c r="X595" s="15"/>
      <c r="Y595" s="15"/>
      <c r="Z595" s="15"/>
      <c r="AA595" s="15"/>
      <c r="AB595" s="85"/>
      <c r="AC595" s="87"/>
      <c r="AD595" s="88"/>
      <c r="AE595" s="88"/>
      <c r="AF595" s="88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  <c r="AS595" s="6"/>
      <c r="AT595" s="6"/>
      <c r="AU595" s="6"/>
    </row>
    <row r="596" spans="1:47" ht="18" customHeight="1" x14ac:dyDescent="0.2">
      <c r="A596" s="15"/>
      <c r="B596" s="15"/>
      <c r="C596" s="15"/>
      <c r="D596" s="81"/>
      <c r="E596" s="81"/>
      <c r="F596" s="66"/>
      <c r="G596" s="82"/>
      <c r="H596" s="74"/>
      <c r="I596" s="83"/>
      <c r="J596" s="83"/>
      <c r="K596" s="83"/>
      <c r="L596" s="83"/>
      <c r="M596" s="85"/>
      <c r="N596" s="74"/>
      <c r="O596" s="86"/>
      <c r="P596" s="86"/>
      <c r="Q596" s="86"/>
      <c r="R596" s="86"/>
      <c r="S596" s="85"/>
      <c r="T596" s="74"/>
      <c r="U596" s="82"/>
      <c r="V596" s="74"/>
      <c r="W596" s="74"/>
      <c r="X596" s="15"/>
      <c r="Y596" s="15"/>
      <c r="Z596" s="15"/>
      <c r="AA596" s="15"/>
      <c r="AB596" s="85"/>
      <c r="AC596" s="87"/>
      <c r="AD596" s="88"/>
      <c r="AE596" s="88"/>
      <c r="AF596" s="88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  <c r="AS596" s="6"/>
      <c r="AT596" s="6"/>
      <c r="AU596" s="6"/>
    </row>
    <row r="597" spans="1:47" ht="18" customHeight="1" x14ac:dyDescent="0.2">
      <c r="A597" s="15"/>
      <c r="B597" s="15"/>
      <c r="C597" s="15"/>
      <c r="D597" s="81"/>
      <c r="E597" s="81"/>
      <c r="F597" s="66"/>
      <c r="G597" s="82"/>
      <c r="H597" s="74"/>
      <c r="I597" s="83"/>
      <c r="J597" s="83"/>
      <c r="K597" s="83"/>
      <c r="L597" s="83"/>
      <c r="M597" s="85"/>
      <c r="N597" s="74"/>
      <c r="O597" s="86"/>
      <c r="P597" s="86"/>
      <c r="Q597" s="86"/>
      <c r="R597" s="86"/>
      <c r="S597" s="85"/>
      <c r="T597" s="74"/>
      <c r="U597" s="82"/>
      <c r="V597" s="74"/>
      <c r="W597" s="74"/>
      <c r="X597" s="15"/>
      <c r="Y597" s="15"/>
      <c r="Z597" s="15"/>
      <c r="AA597" s="15"/>
      <c r="AB597" s="85"/>
      <c r="AC597" s="87"/>
      <c r="AD597" s="88"/>
      <c r="AE597" s="88"/>
      <c r="AF597" s="88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  <c r="AS597" s="6"/>
      <c r="AT597" s="6"/>
      <c r="AU597" s="6"/>
    </row>
    <row r="598" spans="1:47" ht="18" customHeight="1" x14ac:dyDescent="0.2">
      <c r="A598" s="15"/>
      <c r="B598" s="15"/>
      <c r="C598" s="15"/>
      <c r="D598" s="81"/>
      <c r="E598" s="81"/>
      <c r="F598" s="66"/>
      <c r="G598" s="82"/>
      <c r="H598" s="74"/>
      <c r="I598" s="83"/>
      <c r="J598" s="83"/>
      <c r="K598" s="83"/>
      <c r="L598" s="83"/>
      <c r="M598" s="85"/>
      <c r="N598" s="74"/>
      <c r="O598" s="86"/>
      <c r="P598" s="86"/>
      <c r="Q598" s="86"/>
      <c r="R598" s="86"/>
      <c r="S598" s="85"/>
      <c r="T598" s="74"/>
      <c r="U598" s="82"/>
      <c r="V598" s="74"/>
      <c r="W598" s="74"/>
      <c r="X598" s="15"/>
      <c r="Y598" s="15"/>
      <c r="Z598" s="15"/>
      <c r="AA598" s="15"/>
      <c r="AB598" s="85"/>
      <c r="AC598" s="87"/>
      <c r="AD598" s="88"/>
      <c r="AE598" s="88"/>
      <c r="AF598" s="88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  <c r="AS598" s="6"/>
      <c r="AT598" s="6"/>
      <c r="AU598" s="6"/>
    </row>
    <row r="599" spans="1:47" ht="18" customHeight="1" x14ac:dyDescent="0.2">
      <c r="A599" s="15"/>
      <c r="B599" s="15"/>
      <c r="C599" s="15"/>
      <c r="D599" s="81"/>
      <c r="E599" s="81"/>
      <c r="F599" s="66"/>
      <c r="G599" s="82"/>
      <c r="H599" s="74"/>
      <c r="I599" s="83"/>
      <c r="J599" s="83"/>
      <c r="K599" s="83"/>
      <c r="L599" s="83"/>
      <c r="M599" s="85"/>
      <c r="N599" s="74"/>
      <c r="O599" s="86"/>
      <c r="P599" s="86"/>
      <c r="Q599" s="86"/>
      <c r="R599" s="86"/>
      <c r="S599" s="85"/>
      <c r="T599" s="74"/>
      <c r="U599" s="82"/>
      <c r="V599" s="74"/>
      <c r="W599" s="74"/>
      <c r="X599" s="15"/>
      <c r="Y599" s="15"/>
      <c r="Z599" s="15"/>
      <c r="AA599" s="15"/>
      <c r="AB599" s="85"/>
      <c r="AC599" s="87"/>
      <c r="AD599" s="88"/>
      <c r="AE599" s="88"/>
      <c r="AF599" s="88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  <c r="AS599" s="6"/>
      <c r="AT599" s="6"/>
      <c r="AU599" s="6"/>
    </row>
    <row r="600" spans="1:47" ht="18" customHeight="1" x14ac:dyDescent="0.2">
      <c r="A600" s="15"/>
      <c r="B600" s="15"/>
      <c r="C600" s="15"/>
      <c r="D600" s="81"/>
      <c r="E600" s="81"/>
      <c r="F600" s="66"/>
      <c r="G600" s="82"/>
      <c r="H600" s="74"/>
      <c r="I600" s="83"/>
      <c r="J600" s="83"/>
      <c r="K600" s="83"/>
      <c r="L600" s="83"/>
      <c r="M600" s="85"/>
      <c r="N600" s="74"/>
      <c r="O600" s="86"/>
      <c r="P600" s="86"/>
      <c r="Q600" s="86"/>
      <c r="R600" s="86"/>
      <c r="S600" s="85"/>
      <c r="T600" s="74"/>
      <c r="U600" s="82"/>
      <c r="V600" s="74"/>
      <c r="W600" s="74"/>
      <c r="X600" s="15"/>
      <c r="Y600" s="15"/>
      <c r="Z600" s="15"/>
      <c r="AA600" s="15"/>
      <c r="AB600" s="85"/>
      <c r="AC600" s="87"/>
      <c r="AD600" s="88"/>
      <c r="AE600" s="88"/>
      <c r="AF600" s="88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  <c r="AS600" s="6"/>
      <c r="AT600" s="6"/>
      <c r="AU600" s="6"/>
    </row>
    <row r="601" spans="1:47" ht="18" customHeight="1" x14ac:dyDescent="0.2">
      <c r="A601" s="15"/>
      <c r="B601" s="15"/>
      <c r="C601" s="15"/>
      <c r="D601" s="81"/>
      <c r="E601" s="81"/>
      <c r="F601" s="66"/>
      <c r="G601" s="82"/>
      <c r="H601" s="74"/>
      <c r="I601" s="83"/>
      <c r="J601" s="83"/>
      <c r="K601" s="83"/>
      <c r="L601" s="83"/>
      <c r="M601" s="85"/>
      <c r="N601" s="74"/>
      <c r="O601" s="86"/>
      <c r="P601" s="86"/>
      <c r="Q601" s="86"/>
      <c r="R601" s="86"/>
      <c r="S601" s="85"/>
      <c r="T601" s="74"/>
      <c r="U601" s="82"/>
      <c r="V601" s="74"/>
      <c r="W601" s="74"/>
      <c r="X601" s="15"/>
      <c r="Y601" s="15"/>
      <c r="Z601" s="15"/>
      <c r="AA601" s="15"/>
      <c r="AB601" s="85"/>
      <c r="AC601" s="87"/>
      <c r="AD601" s="88"/>
      <c r="AE601" s="88"/>
      <c r="AF601" s="88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  <c r="AS601" s="6"/>
      <c r="AT601" s="6"/>
      <c r="AU601" s="6"/>
    </row>
    <row r="602" spans="1:47" ht="18" customHeight="1" x14ac:dyDescent="0.2">
      <c r="A602" s="15"/>
      <c r="B602" s="15"/>
      <c r="C602" s="15"/>
      <c r="D602" s="81"/>
      <c r="E602" s="81"/>
      <c r="F602" s="66"/>
      <c r="G602" s="82"/>
      <c r="H602" s="74"/>
      <c r="I602" s="83"/>
      <c r="J602" s="83"/>
      <c r="K602" s="83"/>
      <c r="L602" s="83"/>
      <c r="M602" s="85"/>
      <c r="N602" s="74"/>
      <c r="O602" s="86"/>
      <c r="P602" s="86"/>
      <c r="Q602" s="86"/>
      <c r="R602" s="86"/>
      <c r="S602" s="85"/>
      <c r="T602" s="74"/>
      <c r="U602" s="82"/>
      <c r="V602" s="74"/>
      <c r="W602" s="74"/>
      <c r="X602" s="15"/>
      <c r="Y602" s="15"/>
      <c r="Z602" s="15"/>
      <c r="AA602" s="15"/>
      <c r="AB602" s="85"/>
      <c r="AC602" s="87"/>
      <c r="AD602" s="88"/>
      <c r="AE602" s="88"/>
      <c r="AF602" s="88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  <c r="AS602" s="6"/>
      <c r="AT602" s="6"/>
      <c r="AU602" s="6"/>
    </row>
    <row r="603" spans="1:47" ht="18" customHeight="1" x14ac:dyDescent="0.2">
      <c r="A603" s="15"/>
      <c r="B603" s="15"/>
      <c r="C603" s="15"/>
      <c r="D603" s="81"/>
      <c r="E603" s="81"/>
      <c r="F603" s="66"/>
      <c r="G603" s="82"/>
      <c r="H603" s="74"/>
      <c r="I603" s="83"/>
      <c r="J603" s="83"/>
      <c r="K603" s="83"/>
      <c r="L603" s="83"/>
      <c r="M603" s="85"/>
      <c r="N603" s="74"/>
      <c r="O603" s="86"/>
      <c r="P603" s="86"/>
      <c r="Q603" s="86"/>
      <c r="R603" s="86"/>
      <c r="S603" s="85"/>
      <c r="T603" s="74"/>
      <c r="U603" s="82"/>
      <c r="V603" s="74"/>
      <c r="W603" s="74"/>
      <c r="X603" s="15"/>
      <c r="Y603" s="15"/>
      <c r="Z603" s="15"/>
      <c r="AA603" s="15"/>
      <c r="AB603" s="85"/>
      <c r="AC603" s="87"/>
      <c r="AD603" s="88"/>
      <c r="AE603" s="88"/>
      <c r="AF603" s="88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  <c r="AS603" s="6"/>
      <c r="AT603" s="6"/>
      <c r="AU603" s="6"/>
    </row>
    <row r="604" spans="1:47" ht="18" customHeight="1" x14ac:dyDescent="0.2">
      <c r="A604" s="15"/>
      <c r="B604" s="15"/>
      <c r="C604" s="15"/>
      <c r="D604" s="81"/>
      <c r="E604" s="81"/>
      <c r="F604" s="66"/>
      <c r="G604" s="82"/>
      <c r="H604" s="74"/>
      <c r="I604" s="83"/>
      <c r="J604" s="83"/>
      <c r="K604" s="83"/>
      <c r="L604" s="83"/>
      <c r="M604" s="85"/>
      <c r="N604" s="74"/>
      <c r="O604" s="86"/>
      <c r="P604" s="86"/>
      <c r="Q604" s="86"/>
      <c r="R604" s="86"/>
      <c r="S604" s="85"/>
      <c r="T604" s="74"/>
      <c r="U604" s="82"/>
      <c r="V604" s="74"/>
      <c r="W604" s="74"/>
      <c r="X604" s="15"/>
      <c r="Y604" s="15"/>
      <c r="Z604" s="15"/>
      <c r="AA604" s="15"/>
      <c r="AB604" s="85"/>
      <c r="AC604" s="87"/>
      <c r="AD604" s="88"/>
      <c r="AE604" s="88"/>
      <c r="AF604" s="88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  <c r="AS604" s="6"/>
      <c r="AT604" s="6"/>
      <c r="AU604" s="6"/>
    </row>
    <row r="605" spans="1:47" ht="18" customHeight="1" x14ac:dyDescent="0.2">
      <c r="A605" s="15"/>
      <c r="B605" s="15"/>
      <c r="C605" s="15"/>
      <c r="D605" s="81"/>
      <c r="E605" s="81"/>
      <c r="F605" s="66"/>
      <c r="G605" s="82"/>
      <c r="H605" s="74"/>
      <c r="I605" s="83"/>
      <c r="J605" s="83"/>
      <c r="K605" s="83"/>
      <c r="L605" s="83"/>
      <c r="M605" s="85"/>
      <c r="N605" s="74"/>
      <c r="O605" s="86"/>
      <c r="P605" s="86"/>
      <c r="Q605" s="86"/>
      <c r="R605" s="86"/>
      <c r="S605" s="85"/>
      <c r="T605" s="74"/>
      <c r="U605" s="82"/>
      <c r="V605" s="74"/>
      <c r="W605" s="74"/>
      <c r="X605" s="15"/>
      <c r="Y605" s="15"/>
      <c r="Z605" s="15"/>
      <c r="AA605" s="15"/>
      <c r="AB605" s="85"/>
      <c r="AC605" s="87"/>
      <c r="AD605" s="88"/>
      <c r="AE605" s="88"/>
      <c r="AF605" s="88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  <c r="AS605" s="6"/>
      <c r="AT605" s="6"/>
      <c r="AU605" s="6"/>
    </row>
    <row r="606" spans="1:47" ht="18" customHeight="1" x14ac:dyDescent="0.2">
      <c r="A606" s="15"/>
      <c r="B606" s="15"/>
      <c r="C606" s="15"/>
      <c r="D606" s="81"/>
      <c r="E606" s="81"/>
      <c r="F606" s="66"/>
      <c r="G606" s="82"/>
      <c r="H606" s="74"/>
      <c r="I606" s="83"/>
      <c r="J606" s="83"/>
      <c r="K606" s="83"/>
      <c r="L606" s="83"/>
      <c r="M606" s="85"/>
      <c r="N606" s="74"/>
      <c r="O606" s="86"/>
      <c r="P606" s="86"/>
      <c r="Q606" s="86"/>
      <c r="R606" s="86"/>
      <c r="S606" s="85"/>
      <c r="T606" s="74"/>
      <c r="U606" s="82"/>
      <c r="V606" s="74"/>
      <c r="W606" s="74"/>
      <c r="X606" s="15"/>
      <c r="Y606" s="15"/>
      <c r="Z606" s="15"/>
      <c r="AA606" s="15"/>
      <c r="AB606" s="85"/>
      <c r="AC606" s="87"/>
      <c r="AD606" s="88"/>
      <c r="AE606" s="88"/>
      <c r="AF606" s="88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  <c r="AS606" s="6"/>
      <c r="AT606" s="6"/>
      <c r="AU606" s="6"/>
    </row>
    <row r="607" spans="1:47" ht="18" customHeight="1" x14ac:dyDescent="0.2">
      <c r="A607" s="15"/>
      <c r="B607" s="15"/>
      <c r="C607" s="15"/>
      <c r="D607" s="81"/>
      <c r="E607" s="81"/>
      <c r="F607" s="66"/>
      <c r="G607" s="82"/>
      <c r="H607" s="74"/>
      <c r="I607" s="83"/>
      <c r="J607" s="83"/>
      <c r="K607" s="83"/>
      <c r="L607" s="83"/>
      <c r="M607" s="85"/>
      <c r="N607" s="74"/>
      <c r="O607" s="86"/>
      <c r="P607" s="86"/>
      <c r="Q607" s="86"/>
      <c r="R607" s="86"/>
      <c r="S607" s="85"/>
      <c r="T607" s="74"/>
      <c r="U607" s="82"/>
      <c r="V607" s="74"/>
      <c r="W607" s="74"/>
      <c r="X607" s="15"/>
      <c r="Y607" s="15"/>
      <c r="Z607" s="15"/>
      <c r="AA607" s="15"/>
      <c r="AB607" s="85"/>
      <c r="AC607" s="87"/>
      <c r="AD607" s="88"/>
      <c r="AE607" s="88"/>
      <c r="AF607" s="88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  <c r="AS607" s="6"/>
      <c r="AT607" s="6"/>
      <c r="AU607" s="6"/>
    </row>
    <row r="608" spans="1:47" ht="18" customHeight="1" x14ac:dyDescent="0.2">
      <c r="A608" s="15"/>
      <c r="B608" s="15"/>
      <c r="C608" s="15"/>
      <c r="D608" s="81"/>
      <c r="E608" s="81"/>
      <c r="F608" s="66"/>
      <c r="G608" s="82"/>
      <c r="H608" s="74"/>
      <c r="I608" s="83"/>
      <c r="J608" s="83"/>
      <c r="K608" s="83"/>
      <c r="L608" s="83"/>
      <c r="M608" s="85"/>
      <c r="N608" s="74"/>
      <c r="O608" s="86"/>
      <c r="P608" s="86"/>
      <c r="Q608" s="86"/>
      <c r="R608" s="86"/>
      <c r="S608" s="85"/>
      <c r="T608" s="74"/>
      <c r="U608" s="82"/>
      <c r="V608" s="74"/>
      <c r="W608" s="74"/>
      <c r="X608" s="15"/>
      <c r="Y608" s="15"/>
      <c r="Z608" s="15"/>
      <c r="AA608" s="15"/>
      <c r="AB608" s="85"/>
      <c r="AC608" s="87"/>
      <c r="AD608" s="88"/>
      <c r="AE608" s="88"/>
      <c r="AF608" s="88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  <c r="AS608" s="6"/>
      <c r="AT608" s="6"/>
      <c r="AU608" s="6"/>
    </row>
    <row r="609" spans="34:47" x14ac:dyDescent="0.2"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  <c r="AS609" s="6"/>
      <c r="AT609" s="6"/>
      <c r="AU609" s="6"/>
    </row>
    <row r="610" spans="34:47" x14ac:dyDescent="0.2"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  <c r="AS610" s="6"/>
      <c r="AT610" s="6"/>
      <c r="AU610" s="6"/>
    </row>
    <row r="611" spans="34:47" x14ac:dyDescent="0.2"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  <c r="AS611" s="6"/>
      <c r="AT611" s="6"/>
      <c r="AU611" s="6"/>
    </row>
    <row r="612" spans="34:47" x14ac:dyDescent="0.2"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  <c r="AS612" s="6"/>
      <c r="AT612" s="6"/>
      <c r="AU612" s="6"/>
    </row>
    <row r="613" spans="34:47" x14ac:dyDescent="0.2"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  <c r="AS613" s="6"/>
      <c r="AT613" s="6"/>
      <c r="AU613" s="6"/>
    </row>
    <row r="614" spans="34:47" x14ac:dyDescent="0.2"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  <c r="AS614" s="6"/>
      <c r="AT614" s="6"/>
      <c r="AU614" s="6"/>
    </row>
    <row r="615" spans="34:47" x14ac:dyDescent="0.2"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  <c r="AS615" s="6"/>
      <c r="AT615" s="6"/>
      <c r="AU615" s="6"/>
    </row>
    <row r="616" spans="34:47" x14ac:dyDescent="0.2"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  <c r="AS616" s="6"/>
      <c r="AT616" s="6"/>
      <c r="AU616" s="6"/>
    </row>
    <row r="617" spans="34:47" x14ac:dyDescent="0.2"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  <c r="AS617" s="6"/>
      <c r="AT617" s="6"/>
      <c r="AU617" s="6"/>
    </row>
  </sheetData>
  <sheetProtection algorithmName="SHA-512" hashValue="NGZu9+46POYL17VJrp/Z4f892caq4xLvxue5HpD0T8rSx7oIiaVjlcOTL2TKN0ZN41b7BSzxny+mxpvLsQz9Yg==" saltValue="HKzRSnDT9kG1Hg2jg9HuBQ==" spinCount="100000" sheet="1" scenarios="1" selectLockedCells="1" selectUnlockedCells="1"/>
  <mergeCells count="8">
    <mergeCell ref="AD10:AF10"/>
    <mergeCell ref="D1:E1"/>
    <mergeCell ref="H1:Y1"/>
    <mergeCell ref="G10:H10"/>
    <mergeCell ref="I10:N10"/>
    <mergeCell ref="O10:T10"/>
    <mergeCell ref="U10:V10"/>
    <mergeCell ref="X10:AC10"/>
  </mergeCells>
  <pageMargins left="0.78749999999999998" right="0.78749999999999998" top="1.0249999999999999" bottom="1.0249999999999999" header="0.78749999999999998" footer="0.78749999999999998"/>
  <pageSetup paperSize="9" orientation="portrait" useFirstPageNumber="1" horizontalDpi="300" verticalDpi="300"/>
  <headerFooter alignWithMargins="0">
    <oddHeader>&amp;C&amp;A</oddHeader>
    <oddFooter>&amp;CSeite &amp;P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23"/>
  <sheetViews>
    <sheetView zoomScaleNormal="100" workbookViewId="0">
      <selection activeCell="D6" sqref="D6"/>
    </sheetView>
  </sheetViews>
  <sheetFormatPr baseColWidth="10" defaultColWidth="11.5" defaultRowHeight="13" x14ac:dyDescent="0.15"/>
  <cols>
    <col min="5" max="5" width="11.5" style="180"/>
  </cols>
  <sheetData>
    <row r="1" spans="1:5" x14ac:dyDescent="0.15">
      <c r="A1" t="s">
        <v>43</v>
      </c>
      <c r="C1" t="s">
        <v>44</v>
      </c>
      <c r="E1" s="180" t="s">
        <v>363</v>
      </c>
    </row>
    <row r="2" spans="1:5" x14ac:dyDescent="0.15">
      <c r="A2" t="s">
        <v>10</v>
      </c>
      <c r="C2" t="s">
        <v>26</v>
      </c>
      <c r="E2" s="180" t="s">
        <v>345</v>
      </c>
    </row>
    <row r="3" spans="1:5" x14ac:dyDescent="0.15">
      <c r="E3" s="180" t="s">
        <v>346</v>
      </c>
    </row>
    <row r="4" spans="1:5" x14ac:dyDescent="0.15">
      <c r="E4" s="180" t="s">
        <v>82</v>
      </c>
    </row>
    <row r="5" spans="1:5" x14ac:dyDescent="0.15">
      <c r="E5" s="180" t="s">
        <v>347</v>
      </c>
    </row>
    <row r="6" spans="1:5" x14ac:dyDescent="0.15">
      <c r="E6" s="180" t="s">
        <v>148</v>
      </c>
    </row>
    <row r="7" spans="1:5" x14ac:dyDescent="0.15">
      <c r="E7" s="180" t="s">
        <v>348</v>
      </c>
    </row>
    <row r="8" spans="1:5" x14ac:dyDescent="0.15">
      <c r="E8" s="180" t="s">
        <v>222</v>
      </c>
    </row>
    <row r="9" spans="1:5" x14ac:dyDescent="0.15">
      <c r="E9" s="180" t="s">
        <v>349</v>
      </c>
    </row>
    <row r="10" spans="1:5" x14ac:dyDescent="0.15">
      <c r="E10" s="180" t="s">
        <v>292</v>
      </c>
    </row>
    <row r="11" spans="1:5" x14ac:dyDescent="0.15">
      <c r="E11" s="180" t="s">
        <v>350</v>
      </c>
    </row>
    <row r="12" spans="1:5" x14ac:dyDescent="0.15">
      <c r="E12" s="180" t="s">
        <v>351</v>
      </c>
    </row>
    <row r="13" spans="1:5" x14ac:dyDescent="0.15">
      <c r="E13" s="180" t="s">
        <v>352</v>
      </c>
    </row>
    <row r="14" spans="1:5" x14ac:dyDescent="0.15">
      <c r="E14" s="180" t="s">
        <v>353</v>
      </c>
    </row>
    <row r="15" spans="1:5" x14ac:dyDescent="0.15">
      <c r="E15" s="180" t="s">
        <v>354</v>
      </c>
    </row>
    <row r="16" spans="1:5" x14ac:dyDescent="0.15">
      <c r="E16" s="180" t="s">
        <v>355</v>
      </c>
    </row>
    <row r="17" spans="5:5" x14ac:dyDescent="0.15">
      <c r="E17" s="180" t="s">
        <v>356</v>
      </c>
    </row>
    <row r="18" spans="5:5" x14ac:dyDescent="0.15">
      <c r="E18" s="180" t="s">
        <v>357</v>
      </c>
    </row>
    <row r="19" spans="5:5" x14ac:dyDescent="0.15">
      <c r="E19" s="180" t="s">
        <v>358</v>
      </c>
    </row>
    <row r="20" spans="5:5" x14ac:dyDescent="0.15">
      <c r="E20" s="180" t="s">
        <v>359</v>
      </c>
    </row>
    <row r="21" spans="5:5" x14ac:dyDescent="0.15">
      <c r="E21" s="180" t="s">
        <v>360</v>
      </c>
    </row>
    <row r="22" spans="5:5" x14ac:dyDescent="0.15">
      <c r="E22" s="180" t="s">
        <v>361</v>
      </c>
    </row>
    <row r="23" spans="5:5" x14ac:dyDescent="0.15">
      <c r="E23" s="180" t="s">
        <v>362</v>
      </c>
    </row>
  </sheetData>
  <sheetProtection selectLockedCells="1" selectUnlockedCells="1"/>
  <pageMargins left="0.78749999999999998" right="0.78749999999999998" top="1.0249999999999999" bottom="1.0249999999999999" header="0.78749999999999998" footer="0.78749999999999998"/>
  <pageSetup paperSize="9" orientation="portrait" horizontalDpi="300" verticalDpi="300"/>
  <headerFooter alignWithMargins="0">
    <oddHeader>&amp;C&amp;A</oddHeader>
    <oddFooter>&amp;CSeite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Arbeitsblätter</vt:lpstr>
      </vt:variant>
      <vt:variant>
        <vt:i4>12</vt:i4>
      </vt:variant>
      <vt:variant>
        <vt:lpstr>Benannte Bereiche</vt:lpstr>
      </vt:variant>
      <vt:variant>
        <vt:i4>4</vt:i4>
      </vt:variant>
    </vt:vector>
  </HeadingPairs>
  <TitlesOfParts>
    <vt:vector size="16" baseType="lpstr">
      <vt:lpstr>Auswertung Mädchen</vt:lpstr>
      <vt:lpstr>Auswertung Jungen</vt:lpstr>
      <vt:lpstr>LUSD-Daten</vt:lpstr>
      <vt:lpstr>Urkunden Mädchen</vt:lpstr>
      <vt:lpstr>Urkunden Jungen</vt:lpstr>
      <vt:lpstr>Klassenfilter 1</vt:lpstr>
      <vt:lpstr>Klassenfilter 2</vt:lpstr>
      <vt:lpstr>Ergebnisse Mädchen</vt:lpstr>
      <vt:lpstr>Ergebnisse Jungen</vt:lpstr>
      <vt:lpstr>Statistik</vt:lpstr>
      <vt:lpstr>Anleitung</vt:lpstr>
      <vt:lpstr>Tabelle2</vt:lpstr>
      <vt:lpstr>'Ergebnisse Jungen'!Druckbereich</vt:lpstr>
      <vt:lpstr>'Ergebnisse Mädchen'!Druckbereich</vt:lpstr>
      <vt:lpstr>'Klassenfilter 1'!Druckbereich</vt:lpstr>
      <vt:lpstr>'Klassenfilter 2'!Druckbereich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K. Vestweber</cp:lastModifiedBy>
  <cp:lastPrinted>2022-01-22T14:32:46Z</cp:lastPrinted>
  <dcterms:created xsi:type="dcterms:W3CDTF">2012-10-29T11:20:44Z</dcterms:created>
  <dcterms:modified xsi:type="dcterms:W3CDTF">2022-01-23T16:56:45Z</dcterms:modified>
</cp:coreProperties>
</file>